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2899E2CB-FAC6-41A9-8B00-8C31015583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ERADOR FERTIRRIEG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'OPERADOR FERTIRRIEGO'!$A$6:$AG$38</definedName>
    <definedName name="_xlnm.Print_Area" localSheetId="0">'OPERADOR FERTIRRIEGO'!$A$1:$AC$60</definedName>
    <definedName name="DECISION">[1]PELIGROS!$D$2:$D$3</definedName>
    <definedName name="_xlnm.Print_Titles" localSheetId="0">'OPERADOR FERTIRRIEGO'!$1:$6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1" l="1"/>
  <c r="AB34" i="1" s="1"/>
  <c r="AC34" i="1" s="1"/>
  <c r="L34" i="1"/>
  <c r="N34" i="1" s="1"/>
  <c r="O34" i="1" s="1"/>
  <c r="Z33" i="1"/>
  <c r="AB33" i="1" s="1"/>
  <c r="AC33" i="1" s="1"/>
  <c r="L33" i="1"/>
  <c r="N33" i="1" s="1"/>
  <c r="O33" i="1" s="1"/>
  <c r="Z38" i="1"/>
  <c r="AB38" i="1" s="1"/>
  <c r="AC38" i="1" s="1"/>
  <c r="L38" i="1"/>
  <c r="N38" i="1" s="1"/>
  <c r="O38" i="1" s="1"/>
  <c r="Z37" i="1"/>
  <c r="AB37" i="1" s="1"/>
  <c r="AC37" i="1" s="1"/>
  <c r="L37" i="1"/>
  <c r="N37" i="1" s="1"/>
  <c r="O37" i="1" s="1"/>
  <c r="Z36" i="1"/>
  <c r="AB36" i="1" s="1"/>
  <c r="AC36" i="1" s="1"/>
  <c r="L36" i="1"/>
  <c r="N36" i="1" s="1"/>
  <c r="O36" i="1" s="1"/>
  <c r="D38" i="1"/>
  <c r="C38" i="1"/>
  <c r="D37" i="1"/>
  <c r="C37" i="1"/>
  <c r="D36" i="1"/>
  <c r="C36" i="1"/>
  <c r="Z31" i="1"/>
  <c r="AB31" i="1" s="1"/>
  <c r="AC31" i="1" s="1"/>
  <c r="L31" i="1"/>
  <c r="N31" i="1" s="1"/>
  <c r="O31" i="1" s="1"/>
  <c r="Z24" i="1"/>
  <c r="AB24" i="1" s="1"/>
  <c r="AC24" i="1" s="1"/>
  <c r="L24" i="1"/>
  <c r="N24" i="1" s="1"/>
  <c r="O24" i="1" s="1"/>
  <c r="Z17" i="1"/>
  <c r="AB17" i="1" s="1"/>
  <c r="AC17" i="1" s="1"/>
  <c r="L17" i="1"/>
  <c r="N17" i="1" s="1"/>
  <c r="O17" i="1" s="1"/>
  <c r="Z18" i="1" l="1"/>
  <c r="L18" i="1"/>
  <c r="Z35" i="1" l="1"/>
  <c r="AB35" i="1" s="1"/>
  <c r="AC35" i="1" s="1"/>
  <c r="L35" i="1"/>
  <c r="N35" i="1" s="1"/>
  <c r="O35" i="1" s="1"/>
  <c r="C8" i="1" l="1"/>
  <c r="D8" i="1"/>
  <c r="C9" i="1"/>
  <c r="D9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D27" i="1"/>
  <c r="C28" i="1"/>
  <c r="D28" i="1"/>
  <c r="C29" i="1"/>
  <c r="D29" i="1"/>
  <c r="C30" i="1"/>
  <c r="D30" i="1"/>
  <c r="C31" i="1"/>
  <c r="D31" i="1"/>
  <c r="C32" i="1"/>
  <c r="D32" i="1"/>
  <c r="D7" i="1" l="1"/>
  <c r="C7" i="1"/>
  <c r="L8" i="1" l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2" i="1"/>
  <c r="N32" i="1" s="1"/>
  <c r="O32" i="1" s="1"/>
  <c r="Z8" i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AC18" i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29" i="1"/>
  <c r="AB29" i="1" s="1"/>
  <c r="AC29" i="1" s="1"/>
  <c r="Z30" i="1"/>
  <c r="AB30" i="1" s="1"/>
  <c r="AC30" i="1" s="1"/>
  <c r="Z32" i="1"/>
  <c r="AB32" i="1" s="1"/>
  <c r="AC32" i="1" s="1"/>
  <c r="Z7" i="1" l="1"/>
  <c r="AB7" i="1" s="1"/>
  <c r="AC7" i="1" l="1"/>
  <c r="L7" i="1" l="1"/>
  <c r="N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<sst xmlns="http://schemas.openxmlformats.org/spreadsheetml/2006/main" count="411" uniqueCount="168">
  <si>
    <t>CÓDIGO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</si>
  <si>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</si>
  <si>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</si>
  <si>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</si>
  <si>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</si>
  <si>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</si>
  <si>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</si>
  <si>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</si>
  <si>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</si>
  <si>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</si>
  <si>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</si>
  <si>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</si>
  <si>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</si>
  <si>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</si>
  <si>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</si>
  <si>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</si>
  <si>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</si>
  <si>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</si>
  <si>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</si>
  <si>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</si>
  <si>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Colocación de rejillas a las zanjas</t>
  </si>
  <si>
    <t>Sistema y estacciones de aislamiento y bloqueo</t>
  </si>
  <si>
    <t>MEDIDAS DE CONTROL DEL RIESGO / PROGRAMA DE SST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</si>
  <si>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</si>
  <si>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</si>
  <si>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</si>
  <si>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</si>
  <si>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</si>
  <si>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</si>
  <si>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</si>
  <si>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</si>
  <si>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</si>
  <si>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</si>
  <si>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</si>
  <si>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</si>
  <si>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</si>
  <si>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</si>
  <si>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</si>
  <si>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</si>
  <si>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</si>
  <si>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</si>
  <si>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</si>
  <si>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</si>
  <si>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</si>
  <si>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</si>
  <si>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</si>
  <si>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</si>
  <si>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</si>
  <si>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</si>
  <si>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</si>
  <si>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</si>
  <si>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</si>
  <si>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</si>
  <si>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</si>
  <si>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</si>
  <si>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</si>
  <si>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</si>
  <si>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</si>
  <si>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</si>
  <si>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</si>
  <si>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</si>
  <si>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</si>
  <si>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</si>
  <si>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</si>
  <si>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-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</si>
  <si>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</si>
  <si>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</si>
  <si>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</si>
  <si>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</si>
  <si>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</si>
  <si>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</si>
  <si>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</si>
  <si>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</si>
  <si>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</si>
  <si>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</si>
  <si>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</si>
  <si>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</si>
  <si>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</si>
  <si>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</si>
  <si>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</si>
  <si>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</si>
  <si>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</si>
  <si>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</si>
  <si>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</si>
  <si>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</si>
  <si>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</si>
  <si>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</si>
  <si>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</si>
  <si>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</si>
  <si>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</si>
  <si>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</si>
  <si>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</si>
  <si>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</si>
  <si>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</si>
  <si>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LOCATIVO</t>
  </si>
  <si>
    <t>FÍSICO</t>
  </si>
  <si>
    <t>QUÍMICO</t>
  </si>
  <si>
    <t>ELÉCTRICO</t>
  </si>
  <si>
    <t>BIOLÓGICO</t>
  </si>
  <si>
    <t>ERGONÓMICO</t>
  </si>
  <si>
    <t>SO</t>
  </si>
  <si>
    <t>NR</t>
  </si>
  <si>
    <t>NIVEL DE PROBABILIDAD X SEVERIDAD</t>
  </si>
  <si>
    <t>NIVEL DE PROBABILIDAD X
INDICE DE SEVERIDAD</t>
  </si>
  <si>
    <t>MATRIZ DE IDENTIFICACIÓN DE PELIGROS, EVALUACIÓN DE RIESGOS Y CONTROL EN INDUSTRIAS DEL SHANUSI</t>
  </si>
  <si>
    <t>INDUSTRIAS DEL SHANUSI</t>
  </si>
  <si>
    <t>Lagunas facultativas</t>
  </si>
  <si>
    <t>Caidas a la laguna, contacto con efluentes, ahogamiento</t>
  </si>
  <si>
    <t>SERVICIOS INDUSTRIALES</t>
  </si>
  <si>
    <t>Gabinete contra incendios, extintores.</t>
  </si>
  <si>
    <t>Pararrayos</t>
  </si>
  <si>
    <t>Horario de trabajo nocturno</t>
  </si>
  <si>
    <t>Sueño, perdida de la concentración, desvelos, fatiga</t>
  </si>
  <si>
    <t>IMPORTANTE</t>
  </si>
  <si>
    <t>Gerencia Industrial
Nelson Lescano Leon
(Jefe Industrial)</t>
  </si>
  <si>
    <t>V:00</t>
  </si>
  <si>
    <t>Manipulación de sustancias químicas</t>
  </si>
  <si>
    <t>Ducha y lava ojos de emergencia, Kit antidrrame.</t>
  </si>
  <si>
    <t>VERSIÓN</t>
  </si>
  <si>
    <t>Revisado por:</t>
  </si>
  <si>
    <t>Aprobado por:</t>
  </si>
  <si>
    <t>CSST
Jorge Luis Córdova Orozco
(Presidente de CSST)</t>
  </si>
  <si>
    <t>Jefatura SST
Katia Luz Romero Gomez
(Coordinador SST)</t>
  </si>
  <si>
    <t xml:space="preserve"> Plan de Vigilancia Prevención y Control COVID-19.
Capacitación sobre prevención y factores de riesgo de COVID-19.
Infografía de limpieza en equipos y ambientes de trabajo, señalización COVID-19.</t>
  </si>
  <si>
    <t>Polo manga larga con cinta reflectiva, pantalón jean,  casco de seguridad, zapatos de seguridad.</t>
  </si>
  <si>
    <t>Polo manga larga con cinta reflectiva, pantalón jean.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</si>
  <si>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</si>
  <si>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 xml:space="preserve">  Capacitación de uso correcto y cuidado de EPP, Capacitación de Herramientas Manuales y de Poder, Capacitación de IPERC, PETS, Mapa de Riesgos, Capacitación del RISST, Supervisión constante, Orden y Limpieza Periódica.</t>
  </si>
  <si>
    <t xml:space="preserve">  Capacitación de uso correcto y cuidado de EPP, Capacitación de IPERC,Capacitación de Plan de Emergencia, Capacitación del RISST, Capacitación de uso de salvavidas, Supervisión constante, señalización con letreros de seguridad ( Peligro, Caida a distinto nivel), delimitación de zona, Uso de aro salvavidas y chaleco salvavidas.</t>
  </si>
  <si>
    <t xml:space="preserve">  Capacitación de uso correcto y cuidado de EPP, Capacitación de Herramientas Manuales y de Poder, Capacitación de IPERC, Capacitación en manipulación y almacenamiento de sustancias quimicas peligrosas, Capacitación Plan de Emergencia,  Mapa de Riesgos, Capacitación del RISST, Supervisión constante, Orden y Limpieza Periódica, señalización con letreros de seguridad, monitoreo ocupacional, EMOS, plan de emergencia, Hojas MSDS.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</si>
  <si>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</si>
  <si>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Plan de emergencia, Conformación de la brigada de emergencia. Simulacros de emergencia, capacitación a la brigada de emergencias.</t>
  </si>
  <si>
    <t xml:space="preserve">Polo manga larga con cinta reflectiva, Casco de seguridad, Lentes de seguridad, Guantes de nitrilo, Zapatos de Seguridad, respirador, mandil o traje A40. </t>
  </si>
  <si>
    <t>Polo manga larga con cinta reflectiva, pantalón jean,  guantes de seguridad,   casco de seguridad, zapatos de seguridad, lentes de seguridad.</t>
  </si>
  <si>
    <t>Polo manga larga con cinta reflectiva, pantalón jean,  guantes de seguridad,   casco de seguridad, zapatos de seguridad.</t>
  </si>
  <si>
    <t xml:space="preserve">  Capacitación de uso correcto y cuidado de EPP,  Capacitación de IPERC, Capacitación de radiación solar, uso de bloqueador solar</t>
  </si>
  <si>
    <t>Polo manga larga con cinta reflectiva, pantalón jean, casco de seguridad.</t>
  </si>
  <si>
    <t xml:space="preserve">  Capacitación de uso correcto y cuidado de EPP, Capacitación de IPERC, Capacitación del RISST, Supervisión constante, Orden y Limpieza Periódica, EMOS.</t>
  </si>
  <si>
    <t>Luminarias</t>
  </si>
  <si>
    <t xml:space="preserve">  Capacitación de uso correcto y cuidado de EPP, Capacitación de IPERC, </t>
  </si>
  <si>
    <t>Capacitación de IPERC, pausas activas.</t>
  </si>
  <si>
    <t>casco de seguridad, zapatos de seguridad.</t>
  </si>
  <si>
    <t>guantes de seguridad,   casco de seguridad, zapatos de seguridad.</t>
  </si>
  <si>
    <t xml:space="preserve">  Capacitación de uso correcto y cuidado de EPP, Capacitación de IPERC, Capacitación de bloqueo y etiquetado.</t>
  </si>
  <si>
    <t>Respirador media cara con filtros</t>
  </si>
  <si>
    <t xml:space="preserve">  Capacitación de uso correcto y cuidado de EPP, Capacitación de IPERC, Supervisión constante, Orden y Limpieza Periódica.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</si>
  <si>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</si>
  <si>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</si>
  <si>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Polo manga larga con cinta reflectiva, pantalón jean, guantes de seguridad, zapatos de seguridad.</t>
  </si>
  <si>
    <t>Polo manga larga con cinta reflectiva, pantalón jean, zapatos de seguridad, casco de seguridad.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</si>
  <si>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</si>
  <si>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</si>
  <si>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</si>
  <si>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</si>
  <si>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</si>
  <si>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</si>
  <si>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</si>
  <si>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</si>
  <si>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</si>
  <si>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</si>
  <si>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IP-SST-IDS-017</t>
  </si>
  <si>
    <t>OPERADOR DE FERTIRRIEGO</t>
  </si>
  <si>
    <t>Limpieza del sistema de fertirriego</t>
  </si>
  <si>
    <t>Habilitación y control  de operación del funcionamiento de cañones (aspersores)</t>
  </si>
  <si>
    <t>Controlar el proceso de bombeo de Fertirriego en parcelas</t>
  </si>
  <si>
    <t>Puentes parcelarios</t>
  </si>
  <si>
    <t>Zanjas / Parcelas con desniveles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</si>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</sst>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8"/>
      <color theme="1"/>
      <name val="Arial Narrow"/>
      <family val="2"/>
    </font>
    <font>
      <b/>
      <sz val="22"/>
      <color theme="1"/>
      <name val="Arial Narrow"/>
      <family val="2"/>
    </font>
    <font>
      <sz val="22"/>
      <color theme="1"/>
      <name val="Calibri"/>
      <family val="2"/>
      <scheme val="minor"/>
    </font>
    <font>
      <b/>
      <sz val="2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textRotation="90" wrapText="1"/>
    </xf>
    <xf numFmtId="0" fontId="13" fillId="9" borderId="3" xfId="0" applyFont="1" applyFill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2" fontId="14" fillId="8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8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7" fontId="19" fillId="0" borderId="0" xfId="0" applyNumberFormat="1" applyFont="1" applyAlignment="1">
      <alignment wrapText="1"/>
    </xf>
    <xf numFmtId="0" fontId="2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12" borderId="12" xfId="0" applyFont="1" applyFill="1" applyBorder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9" borderId="3" xfId="0" applyFont="1" applyFill="1" applyBorder="1" applyAlignment="1">
      <alignment horizontal="center" vertical="center" textRotation="90" wrapText="1"/>
    </xf>
    <xf numFmtId="0" fontId="10" fillId="12" borderId="6" xfId="0" applyFont="1" applyFill="1" applyBorder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14" fontId="21" fillId="0" borderId="7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 wrapText="1"/>
    </xf>
    <xf numFmtId="14" fontId="21" fillId="0" borderId="9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11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7" fillId="9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56</xdr:row>
      <xdr:rowOff>378884</xdr:rowOff>
    </xdr:from>
    <xdr:to>
      <xdr:col>11</xdr:col>
      <xdr:colOff>336550</xdr:colOff>
      <xdr:row>56</xdr:row>
      <xdr:rowOff>1442509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2683" y="120605551"/>
          <a:ext cx="4013200" cy="1063625"/>
        </a:xfrm>
        <a:prstGeom prst="rect">
          <a:avLst/>
        </a:prstGeom>
      </xdr:spPr>
    </xdr:pic>
    <xdr:clientData/>
  </xdr:twoCellAnchor>
  <xdr:twoCellAnchor editAs="oneCell">
    <xdr:from>
      <xdr:col>15</xdr:col>
      <xdr:colOff>2624667</xdr:colOff>
      <xdr:row>56</xdr:row>
      <xdr:rowOff>95250</xdr:rowOff>
    </xdr:from>
    <xdr:to>
      <xdr:col>15</xdr:col>
      <xdr:colOff>4815417</xdr:colOff>
      <xdr:row>56</xdr:row>
      <xdr:rowOff>1520003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0" y="120321917"/>
          <a:ext cx="2190750" cy="1424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1111250</xdr:colOff>
      <xdr:row>0</xdr:row>
      <xdr:rowOff>69850</xdr:rowOff>
    </xdr:from>
    <xdr:ext cx="1314450" cy="530947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111250" y="6985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1121834</xdr:colOff>
      <xdr:row>56</xdr:row>
      <xdr:rowOff>169334</xdr:rowOff>
    </xdr:from>
    <xdr:to>
      <xdr:col>19</xdr:col>
      <xdr:colOff>4257390</xdr:colOff>
      <xdr:row>56</xdr:row>
      <xdr:rowOff>1693333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69667" y="120396001"/>
          <a:ext cx="3135556" cy="152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</sheetData>
      <sheetData sheetId="4" refreshError="1"/>
      <sheetData sheetId="5">
        <row r="2">
          <cell r="D2" t="str">
            <v xml:space="preserve">Código: </v>
          </cell>
        </row>
        <row r="3">
          <cell r="D3" t="str">
            <v>Versión: 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showGridLines="0" tabSelected="1" topLeftCell="C38" zoomScale="25" zoomScaleNormal="25" zoomScaleSheetLayoutView="27" workbookViewId="0">
      <selection activeCell="U59" sqref="U59:W59"/>
    </sheetView>
  </sheetViews>
  <sheetFormatPr baseColWidth="10" defaultColWidth="11.453125" defaultRowHeight="14.5" x14ac:dyDescent="0.35"/>
  <cols>
    <col min="1" max="1" width="22.81640625" style="5" customWidth="1"/>
    <col min="2" max="2" width="31.26953125" style="1" bestFit="1" customWidth="1"/>
    <col min="3" max="3" width="25.7265625" style="1" customWidth="1"/>
    <col min="4" max="4" width="47.1796875" style="1" customWidth="1"/>
    <col min="5" max="5" width="20.81640625" style="4" customWidth="1"/>
    <col min="6" max="6" width="7.7265625" style="4" customWidth="1"/>
    <col min="7" max="7" width="15.1796875" style="4" customWidth="1"/>
    <col min="8" max="13" width="7.7265625" style="4" customWidth="1"/>
    <col min="14" max="14" width="7.7265625" style="1" customWidth="1"/>
    <col min="15" max="15" width="29.54296875" style="1" customWidth="1"/>
    <col min="16" max="16" width="103.1796875" style="1" customWidth="1"/>
    <col min="17" max="17" width="9.26953125" style="1" customWidth="1"/>
    <col min="18" max="18" width="16.26953125" style="1" customWidth="1"/>
    <col min="19" max="19" width="26.26953125" style="1" customWidth="1"/>
    <col min="20" max="20" width="108.81640625" style="5" customWidth="1"/>
    <col min="21" max="21" width="59.54296875" style="1" customWidth="1"/>
    <col min="22" max="24" width="7.7265625" style="4" customWidth="1"/>
    <col min="25" max="25" width="12.1796875" style="4" customWidth="1"/>
    <col min="26" max="26" width="12.453125" style="4" customWidth="1"/>
    <col min="27" max="27" width="7.7265625" style="4" customWidth="1"/>
    <col min="28" max="28" width="13.1796875" style="4" customWidth="1"/>
    <col min="29" max="29" width="25.81640625" style="1" customWidth="1"/>
    <col min="30" max="30" width="11.453125" style="1"/>
    <col min="31" max="31" width="27.453125" style="1" customWidth="1"/>
    <col min="32" max="16384" width="11.453125" style="1"/>
  </cols>
  <sheetData>
    <row r="1" spans="1:32" ht="30" customHeight="1" x14ac:dyDescent="0.35">
      <c r="A1" s="111"/>
      <c r="B1" s="112"/>
      <c r="C1" s="115" t="s">
        <v>104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7"/>
      <c r="V1" s="105" t="s">
        <v>0</v>
      </c>
      <c r="W1" s="105"/>
      <c r="X1" s="105"/>
      <c r="Y1" s="105"/>
      <c r="Z1" s="105"/>
      <c r="AA1" s="105" t="s">
        <v>160</v>
      </c>
      <c r="AB1" s="105"/>
      <c r="AC1" s="105"/>
    </row>
    <row r="2" spans="1:32" ht="30" customHeight="1" x14ac:dyDescent="0.35">
      <c r="A2" s="113"/>
      <c r="B2" s="114"/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20"/>
      <c r="V2" s="105" t="s">
        <v>118</v>
      </c>
      <c r="W2" s="105"/>
      <c r="X2" s="105"/>
      <c r="Y2" s="105"/>
      <c r="Z2" s="105"/>
      <c r="AA2" s="105" t="s">
        <v>115</v>
      </c>
      <c r="AB2" s="105"/>
      <c r="AC2" s="105"/>
    </row>
    <row r="3" spans="1:32" ht="33" customHeight="1" x14ac:dyDescent="0.45">
      <c r="A3" s="106" t="s">
        <v>1</v>
      </c>
      <c r="B3" s="107"/>
      <c r="C3" s="108" t="s">
        <v>105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10"/>
    </row>
    <row r="4" spans="1:32" s="43" customFormat="1" ht="37" customHeight="1" x14ac:dyDescent="0.65">
      <c r="A4" s="96" t="s">
        <v>69</v>
      </c>
      <c r="B4" s="97"/>
      <c r="C4" s="95" t="s">
        <v>161</v>
      </c>
      <c r="D4" s="96"/>
      <c r="E4" s="96"/>
      <c r="F4" s="96"/>
      <c r="G4" s="96"/>
      <c r="H4" s="96"/>
      <c r="I4" s="96"/>
      <c r="J4" s="96"/>
      <c r="K4" s="97"/>
      <c r="L4" s="95" t="s">
        <v>70</v>
      </c>
      <c r="M4" s="96"/>
      <c r="N4" s="96"/>
      <c r="O4" s="97"/>
      <c r="P4" s="95" t="s">
        <v>108</v>
      </c>
      <c r="Q4" s="96"/>
      <c r="R4" s="96"/>
      <c r="S4" s="97"/>
      <c r="T4" s="95" t="s">
        <v>71</v>
      </c>
      <c r="U4" s="97"/>
      <c r="V4" s="95" t="s">
        <v>72</v>
      </c>
      <c r="W4" s="96"/>
      <c r="X4" s="96"/>
      <c r="Y4" s="96"/>
      <c r="Z4" s="96"/>
      <c r="AA4" s="96"/>
      <c r="AB4" s="96"/>
      <c r="AC4" s="97"/>
    </row>
    <row r="5" spans="1:32" ht="47.25" customHeight="1" x14ac:dyDescent="0.35">
      <c r="A5" s="81" t="s">
        <v>73</v>
      </c>
      <c r="B5" s="82"/>
      <c r="C5" s="82"/>
      <c r="D5" s="83"/>
      <c r="E5" s="13" t="s">
        <v>74</v>
      </c>
      <c r="F5" s="84" t="s">
        <v>75</v>
      </c>
      <c r="G5" s="84" t="s">
        <v>76</v>
      </c>
      <c r="H5" s="100" t="s">
        <v>2</v>
      </c>
      <c r="I5" s="101"/>
      <c r="J5" s="101"/>
      <c r="K5" s="101"/>
      <c r="L5" s="101"/>
      <c r="M5" s="101"/>
      <c r="N5" s="101"/>
      <c r="O5" s="102"/>
      <c r="P5" s="103" t="s">
        <v>3</v>
      </c>
      <c r="Q5" s="100" t="s">
        <v>22</v>
      </c>
      <c r="R5" s="101"/>
      <c r="S5" s="101"/>
      <c r="T5" s="101"/>
      <c r="U5" s="102"/>
      <c r="V5" s="100" t="s">
        <v>4</v>
      </c>
      <c r="W5" s="101"/>
      <c r="X5" s="101"/>
      <c r="Y5" s="101"/>
      <c r="Z5" s="101"/>
      <c r="AA5" s="101"/>
      <c r="AB5" s="101"/>
      <c r="AC5" s="102"/>
    </row>
    <row r="6" spans="1:32" s="6" customFormat="1" ht="240" customHeight="1" x14ac:dyDescent="0.35">
      <c r="A6" s="14" t="s">
        <v>5</v>
      </c>
      <c r="B6" s="14" t="s">
        <v>0</v>
      </c>
      <c r="C6" s="14" t="s">
        <v>6</v>
      </c>
      <c r="D6" s="14" t="s">
        <v>7</v>
      </c>
      <c r="E6" s="15" t="s">
        <v>77</v>
      </c>
      <c r="F6" s="85"/>
      <c r="G6" s="85"/>
      <c r="H6" s="16" t="s">
        <v>8</v>
      </c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6" t="s">
        <v>103</v>
      </c>
      <c r="O6" s="16" t="s">
        <v>14</v>
      </c>
      <c r="P6" s="104"/>
      <c r="Q6" s="44" t="s">
        <v>15</v>
      </c>
      <c r="R6" s="44" t="s">
        <v>16</v>
      </c>
      <c r="S6" s="44" t="s">
        <v>17</v>
      </c>
      <c r="T6" s="44" t="s">
        <v>18</v>
      </c>
      <c r="U6" s="44" t="s">
        <v>19</v>
      </c>
      <c r="V6" s="16" t="s">
        <v>8</v>
      </c>
      <c r="W6" s="16" t="s">
        <v>9</v>
      </c>
      <c r="X6" s="16" t="s">
        <v>10</v>
      </c>
      <c r="Y6" s="16" t="s">
        <v>11</v>
      </c>
      <c r="Z6" s="16" t="s">
        <v>12</v>
      </c>
      <c r="AA6" s="16" t="s">
        <v>13</v>
      </c>
      <c r="AB6" s="16" t="s">
        <v>102</v>
      </c>
      <c r="AC6" s="16" t="s">
        <v>14</v>
      </c>
    </row>
    <row r="7" spans="1:32" s="4" customFormat="1" ht="229.5" customHeight="1" x14ac:dyDescent="0.35">
      <c r="A7" s="47" t="s">
        <v>164</v>
      </c>
      <c r="B7" s="17">
        <v>100</v>
      </c>
      <c r="C7" s="17" t="str">
        <f>IFERROR(VLOOKUP(B7,[3]PELIGROS!$B$7:$D$130,2,FALSE),"")</f>
        <v>Suelo en mal estado/ irregular</v>
      </c>
      <c r="D7" s="17" t="str">
        <f>IFERROR(VLOOKUP(B7,[3]PELIGROS!$B$7:$D$130,3,FALSE),"")</f>
        <v>Caída al mismo nivel, golpes, tropezones, fractura, estirones musculares</v>
      </c>
      <c r="E7" s="17" t="s">
        <v>93</v>
      </c>
      <c r="F7" s="18" t="s">
        <v>94</v>
      </c>
      <c r="G7" s="17" t="s">
        <v>83</v>
      </c>
      <c r="H7" s="17">
        <v>1</v>
      </c>
      <c r="I7" s="17">
        <v>2</v>
      </c>
      <c r="J7" s="17">
        <v>2</v>
      </c>
      <c r="K7" s="17">
        <v>3</v>
      </c>
      <c r="L7" s="17">
        <f>H7+I7+J7+K7</f>
        <v>8</v>
      </c>
      <c r="M7" s="17">
        <v>2</v>
      </c>
      <c r="N7" s="17">
        <f t="shared" ref="N7" si="0">L7*M7</f>
        <v>16</v>
      </c>
      <c r="O7" s="19" t="str">
        <f t="shared" ref="O7:O34" si="1">IF(N7&gt;=25,"INTOLERABLE",IF(N7&gt;=17,"IMPORTANTE",IF(N7&gt;=9,"MODERADO",IF(N7&gt;=5,"TOLERABLE","TRIVIAL"))))</f>
        <v>MODERADO</v>
      </c>
      <c r="P7" s="20" t="s">
        <v>65</v>
      </c>
      <c r="Q7" s="17" t="s">
        <v>64</v>
      </c>
      <c r="R7" s="17" t="s">
        <v>64</v>
      </c>
      <c r="S7" s="17" t="s">
        <v>64</v>
      </c>
      <c r="T7" s="17" t="s">
        <v>126</v>
      </c>
      <c r="U7" s="17" t="s">
        <v>133</v>
      </c>
      <c r="V7" s="17">
        <v>1</v>
      </c>
      <c r="W7" s="17">
        <v>1</v>
      </c>
      <c r="X7" s="17">
        <v>1</v>
      </c>
      <c r="Y7" s="17">
        <v>3</v>
      </c>
      <c r="Z7" s="17">
        <f>V7+W7+X7+Y7</f>
        <v>6</v>
      </c>
      <c r="AA7" s="17">
        <v>1</v>
      </c>
      <c r="AB7" s="17">
        <f>Z7*AA7</f>
        <v>6</v>
      </c>
      <c r="AC7" s="19" t="str">
        <f>IF(AB7&gt;=25,"INTOLERABLE",IF(AB7&gt;=17,"IMPORTANTE",IF(AB7&gt;=9,"MODERADO",IF(AB7&gt;=5,"TOLERABLE","TRIVIAL"))))</f>
        <v>TOLERABLE</v>
      </c>
      <c r="AD7" s="2"/>
      <c r="AE7" s="2"/>
      <c r="AF7" s="3"/>
    </row>
    <row r="8" spans="1:32" s="4" customFormat="1" ht="229.5" customHeight="1" x14ac:dyDescent="0.35">
      <c r="A8" s="86"/>
      <c r="B8" s="17">
        <v>102</v>
      </c>
      <c r="C8" s="17" t="str">
        <f>IFERROR(VLOOKUP(B8,[3]PELIGROS!$B$7:$D$130,2,FALSE),"")</f>
        <v>Líquidos/emulsiones en el Suelo</v>
      </c>
      <c r="D8" s="17" t="str">
        <f>IFERROR(VLOOKUP(B8,[3]PELIGROS!$B$7:$D$130,3,FALSE),"")</f>
        <v>Caída al mismo nivel, golpes, resbalones</v>
      </c>
      <c r="E8" s="17" t="s">
        <v>93</v>
      </c>
      <c r="F8" s="18" t="s">
        <v>95</v>
      </c>
      <c r="G8" s="17" t="s">
        <v>83</v>
      </c>
      <c r="H8" s="17">
        <v>1</v>
      </c>
      <c r="I8" s="17">
        <v>1</v>
      </c>
      <c r="J8" s="17">
        <v>2</v>
      </c>
      <c r="K8" s="17">
        <v>3</v>
      </c>
      <c r="L8" s="17">
        <f t="shared" ref="L8:L34" si="2">H8+I8+J8+K8</f>
        <v>7</v>
      </c>
      <c r="M8" s="17">
        <v>1</v>
      </c>
      <c r="N8" s="17">
        <f t="shared" ref="N8:N34" si="3">L8*M8</f>
        <v>7</v>
      </c>
      <c r="O8" s="19" t="str">
        <f t="shared" si="1"/>
        <v>TOLERABLE</v>
      </c>
      <c r="P8" s="20" t="s">
        <v>65</v>
      </c>
      <c r="Q8" s="17" t="s">
        <v>64</v>
      </c>
      <c r="R8" s="17" t="s">
        <v>64</v>
      </c>
      <c r="S8" s="17" t="s">
        <v>64</v>
      </c>
      <c r="T8" s="17" t="s">
        <v>127</v>
      </c>
      <c r="U8" s="17" t="s">
        <v>141</v>
      </c>
      <c r="V8" s="21">
        <v>1</v>
      </c>
      <c r="W8" s="21">
        <v>1</v>
      </c>
      <c r="X8" s="21">
        <v>1</v>
      </c>
      <c r="Y8" s="17">
        <v>3</v>
      </c>
      <c r="Z8" s="17">
        <f t="shared" ref="Z8:Z34" si="4">V8+W8+X8+Y8</f>
        <v>6</v>
      </c>
      <c r="AA8" s="21">
        <v>1</v>
      </c>
      <c r="AB8" s="17">
        <f t="shared" ref="AB8:AB34" si="5">Z8*AA8</f>
        <v>6</v>
      </c>
      <c r="AC8" s="19" t="str">
        <f t="shared" ref="AC8:AC34" si="6">IF(AB8&gt;=25,"INTOLERABLE",IF(AB8&gt;=17,"IMPORTANTE",IF(AB8&gt;=9,"MODERADO",IF(AB8&gt;=5,"TOLERABLE","TRIVIAL"))))</f>
        <v>TOLERABLE</v>
      </c>
      <c r="AD8" s="2"/>
      <c r="AE8" s="2"/>
      <c r="AF8" s="3"/>
    </row>
    <row r="9" spans="1:32" s="4" customFormat="1" ht="229.5" customHeight="1" x14ac:dyDescent="0.35">
      <c r="A9" s="86"/>
      <c r="B9" s="17">
        <v>104</v>
      </c>
      <c r="C9" s="17" t="str">
        <f>IFERROR(VLOOKUP(B9,[3]PELIGROS!$B$7:$D$130,2,FALSE),"")</f>
        <v>Zanjas / Desniveles/ Excavaciones  en el lugar de trabajo</v>
      </c>
      <c r="D9" s="17" t="str">
        <f>IFERROR(VLOOKUP(B9,[3]PELIGROS!$B$7:$D$130,3,FALSE),"")</f>
        <v>Caídas a distinto nivel, tropezones, golpes</v>
      </c>
      <c r="E9" s="17" t="s">
        <v>101</v>
      </c>
      <c r="F9" s="18" t="s">
        <v>94</v>
      </c>
      <c r="G9" s="17" t="s">
        <v>83</v>
      </c>
      <c r="H9" s="17">
        <v>1</v>
      </c>
      <c r="I9" s="17">
        <v>2</v>
      </c>
      <c r="J9" s="17">
        <v>2</v>
      </c>
      <c r="K9" s="17">
        <v>3</v>
      </c>
      <c r="L9" s="17">
        <f t="shared" si="2"/>
        <v>8</v>
      </c>
      <c r="M9" s="17">
        <v>2</v>
      </c>
      <c r="N9" s="17">
        <f t="shared" si="3"/>
        <v>16</v>
      </c>
      <c r="O9" s="19" t="str">
        <f t="shared" si="1"/>
        <v>MODERADO</v>
      </c>
      <c r="P9" s="20" t="s">
        <v>66</v>
      </c>
      <c r="Q9" s="17" t="s">
        <v>64</v>
      </c>
      <c r="R9" s="17" t="s">
        <v>64</v>
      </c>
      <c r="S9" s="17" t="s">
        <v>20</v>
      </c>
      <c r="T9" s="17" t="s">
        <v>127</v>
      </c>
      <c r="U9" s="17" t="s">
        <v>124</v>
      </c>
      <c r="V9" s="21">
        <v>1</v>
      </c>
      <c r="W9" s="21">
        <v>1</v>
      </c>
      <c r="X9" s="21">
        <v>1</v>
      </c>
      <c r="Y9" s="21">
        <v>3</v>
      </c>
      <c r="Z9" s="17">
        <f t="shared" si="4"/>
        <v>6</v>
      </c>
      <c r="AA9" s="21">
        <v>1</v>
      </c>
      <c r="AB9" s="17">
        <f t="shared" si="5"/>
        <v>6</v>
      </c>
      <c r="AC9" s="19" t="str">
        <f t="shared" si="6"/>
        <v>TOLERABLE</v>
      </c>
      <c r="AD9" s="2"/>
      <c r="AE9" s="2"/>
      <c r="AF9" s="3"/>
    </row>
    <row r="10" spans="1:32" s="4" customFormat="1" ht="229.5" customHeight="1" x14ac:dyDescent="0.35">
      <c r="A10" s="86"/>
      <c r="B10" s="17">
        <v>403</v>
      </c>
      <c r="C10" s="17" t="s">
        <v>106</v>
      </c>
      <c r="D10" s="17" t="s">
        <v>107</v>
      </c>
      <c r="E10" s="17" t="s">
        <v>93</v>
      </c>
      <c r="F10" s="18" t="s">
        <v>95</v>
      </c>
      <c r="G10" s="17" t="s">
        <v>83</v>
      </c>
      <c r="H10" s="17">
        <v>1</v>
      </c>
      <c r="I10" s="17">
        <v>2</v>
      </c>
      <c r="J10" s="17">
        <v>2</v>
      </c>
      <c r="K10" s="17">
        <v>3</v>
      </c>
      <c r="L10" s="17">
        <f t="shared" si="2"/>
        <v>8</v>
      </c>
      <c r="M10" s="17">
        <v>3</v>
      </c>
      <c r="N10" s="17">
        <f t="shared" si="3"/>
        <v>24</v>
      </c>
      <c r="O10" s="19" t="str">
        <f t="shared" si="1"/>
        <v>IMPORTANTE</v>
      </c>
      <c r="P10" s="20" t="s">
        <v>65</v>
      </c>
      <c r="Q10" s="17" t="s">
        <v>64</v>
      </c>
      <c r="R10" s="17" t="s">
        <v>64</v>
      </c>
      <c r="S10" s="17" t="s">
        <v>64</v>
      </c>
      <c r="T10" s="17" t="s">
        <v>128</v>
      </c>
      <c r="U10" s="17" t="s">
        <v>134</v>
      </c>
      <c r="V10" s="21">
        <v>1</v>
      </c>
      <c r="W10" s="21">
        <v>1</v>
      </c>
      <c r="X10" s="21">
        <v>1</v>
      </c>
      <c r="Y10" s="17">
        <v>2</v>
      </c>
      <c r="Z10" s="17">
        <f t="shared" si="4"/>
        <v>5</v>
      </c>
      <c r="AA10" s="21">
        <v>2</v>
      </c>
      <c r="AB10" s="17">
        <f t="shared" si="5"/>
        <v>10</v>
      </c>
      <c r="AC10" s="19" t="str">
        <f t="shared" si="6"/>
        <v>MODERADO</v>
      </c>
      <c r="AD10" s="2"/>
      <c r="AE10" s="2"/>
      <c r="AF10" s="3"/>
    </row>
    <row r="11" spans="1:32" s="4" customFormat="1" ht="229.5" customHeight="1" x14ac:dyDescent="0.35">
      <c r="A11" s="86"/>
      <c r="B11" s="22">
        <v>406</v>
      </c>
      <c r="C11" s="17" t="s">
        <v>116</v>
      </c>
      <c r="D11" s="17" t="str">
        <f>IFERROR(VLOOKUP(B11,[3]PELIGROS!$B$7:$D$130,3,FALSE),"")</f>
        <v>Contacto químico, daño a los ojos, piel, tejido, vias respiratorias.</v>
      </c>
      <c r="E11" s="17" t="s">
        <v>93</v>
      </c>
      <c r="F11" s="23" t="s">
        <v>96</v>
      </c>
      <c r="G11" s="22" t="s">
        <v>83</v>
      </c>
      <c r="H11" s="22">
        <v>1</v>
      </c>
      <c r="I11" s="22">
        <v>2</v>
      </c>
      <c r="J11" s="22">
        <v>2</v>
      </c>
      <c r="K11" s="22">
        <v>3</v>
      </c>
      <c r="L11" s="17">
        <f t="shared" si="2"/>
        <v>8</v>
      </c>
      <c r="M11" s="22">
        <v>3</v>
      </c>
      <c r="N11" s="17">
        <f t="shared" si="3"/>
        <v>24</v>
      </c>
      <c r="O11" s="19" t="str">
        <f t="shared" si="1"/>
        <v>IMPORTANTE</v>
      </c>
      <c r="P11" s="20" t="s">
        <v>65</v>
      </c>
      <c r="Q11" s="17" t="s">
        <v>64</v>
      </c>
      <c r="R11" s="17" t="s">
        <v>64</v>
      </c>
      <c r="S11" s="17" t="s">
        <v>117</v>
      </c>
      <c r="T11" s="17" t="s">
        <v>129</v>
      </c>
      <c r="U11" s="17" t="s">
        <v>132</v>
      </c>
      <c r="V11" s="17">
        <v>1</v>
      </c>
      <c r="W11" s="17">
        <v>1</v>
      </c>
      <c r="X11" s="17">
        <v>1</v>
      </c>
      <c r="Y11" s="21">
        <v>3</v>
      </c>
      <c r="Z11" s="17">
        <f t="shared" si="4"/>
        <v>6</v>
      </c>
      <c r="AA11" s="17">
        <v>2</v>
      </c>
      <c r="AB11" s="17">
        <f t="shared" si="5"/>
        <v>12</v>
      </c>
      <c r="AC11" s="19" t="str">
        <f t="shared" si="6"/>
        <v>MODERADO</v>
      </c>
      <c r="AD11" s="2"/>
      <c r="AE11" s="2"/>
      <c r="AF11" s="3"/>
    </row>
    <row r="12" spans="1:32" s="4" customFormat="1" ht="229.5" customHeight="1" x14ac:dyDescent="0.35">
      <c r="A12" s="86"/>
      <c r="B12" s="17">
        <v>500</v>
      </c>
      <c r="C12" s="17" t="str">
        <f>IFERROR(VLOOKUP(B12,[3]PELIGROS!$B$7:$D$130,2,FALSE),"")</f>
        <v>Líneas eléctricas/Puntos energizados en Baja Tensión.</v>
      </c>
      <c r="D12" s="17" t="str">
        <f>IFERROR(VLOOKUP(B12,[3]PELIGROS!$B$7:$D$130,3,FALSE),"")</f>
        <v>Contacto con energía eléctrica en baja tensión, electrización, paro respiratorio, paro circulatorio, shock eléctrico, asfixia</v>
      </c>
      <c r="E12" s="17" t="s">
        <v>93</v>
      </c>
      <c r="F12" s="18" t="s">
        <v>97</v>
      </c>
      <c r="G12" s="17" t="s">
        <v>83</v>
      </c>
      <c r="H12" s="17">
        <v>1</v>
      </c>
      <c r="I12" s="17">
        <v>2</v>
      </c>
      <c r="J12" s="17">
        <v>2</v>
      </c>
      <c r="K12" s="17">
        <v>3</v>
      </c>
      <c r="L12" s="17">
        <f t="shared" si="2"/>
        <v>8</v>
      </c>
      <c r="M12" s="17">
        <v>3</v>
      </c>
      <c r="N12" s="17">
        <f t="shared" si="3"/>
        <v>24</v>
      </c>
      <c r="O12" s="19" t="str">
        <f t="shared" si="1"/>
        <v>IMPORTANTE</v>
      </c>
      <c r="P12" s="20" t="s">
        <v>65</v>
      </c>
      <c r="Q12" s="17" t="s">
        <v>64</v>
      </c>
      <c r="R12" s="17" t="s">
        <v>64</v>
      </c>
      <c r="S12" s="24" t="s">
        <v>21</v>
      </c>
      <c r="T12" s="17" t="s">
        <v>143</v>
      </c>
      <c r="U12" s="17" t="s">
        <v>142</v>
      </c>
      <c r="V12" s="17">
        <v>1</v>
      </c>
      <c r="W12" s="17">
        <v>1</v>
      </c>
      <c r="X12" s="17">
        <v>1</v>
      </c>
      <c r="Y12" s="21">
        <v>3</v>
      </c>
      <c r="Z12" s="17">
        <f t="shared" si="4"/>
        <v>6</v>
      </c>
      <c r="AA12" s="17">
        <v>2</v>
      </c>
      <c r="AB12" s="17">
        <f t="shared" si="5"/>
        <v>12</v>
      </c>
      <c r="AC12" s="19" t="str">
        <f t="shared" si="6"/>
        <v>MODERADO</v>
      </c>
      <c r="AD12" s="2"/>
      <c r="AE12" s="2"/>
      <c r="AF12" s="3"/>
    </row>
    <row r="13" spans="1:32" s="4" customFormat="1" ht="229.5" customHeight="1" x14ac:dyDescent="0.35">
      <c r="A13" s="86"/>
      <c r="B13" s="17">
        <v>602</v>
      </c>
      <c r="C13" s="17" t="str">
        <f>IFERROR(VLOOKUP(B13,[3]PELIGROS!$B$7:$D$130,2,FALSE),"")</f>
        <v>Ambientes con altas temperaturas</v>
      </c>
      <c r="D13" s="17" t="str">
        <f>IFERROR(VLOOKUP(B13,[3]PELIGROS!$B$7:$D$130,3,FALSE),"")</f>
        <v>Exposición a ambientes con altas temperaturas estrés térmico</v>
      </c>
      <c r="E13" s="17" t="s">
        <v>93</v>
      </c>
      <c r="F13" s="18" t="s">
        <v>95</v>
      </c>
      <c r="G13" s="17" t="s">
        <v>83</v>
      </c>
      <c r="H13" s="17">
        <v>1</v>
      </c>
      <c r="I13" s="17">
        <v>2</v>
      </c>
      <c r="J13" s="17">
        <v>2</v>
      </c>
      <c r="K13" s="17">
        <v>3</v>
      </c>
      <c r="L13" s="17">
        <f t="shared" si="2"/>
        <v>8</v>
      </c>
      <c r="M13" s="17">
        <v>2</v>
      </c>
      <c r="N13" s="17">
        <f t="shared" si="3"/>
        <v>16</v>
      </c>
      <c r="O13" s="19" t="str">
        <f t="shared" si="1"/>
        <v>MODERADO</v>
      </c>
      <c r="P13" s="20" t="s">
        <v>66</v>
      </c>
      <c r="Q13" s="17" t="s">
        <v>64</v>
      </c>
      <c r="R13" s="17" t="s">
        <v>64</v>
      </c>
      <c r="S13" s="17" t="s">
        <v>64</v>
      </c>
      <c r="T13" s="17" t="s">
        <v>129</v>
      </c>
      <c r="U13" s="17" t="s">
        <v>125</v>
      </c>
      <c r="V13" s="21">
        <v>1</v>
      </c>
      <c r="W13" s="21">
        <v>1</v>
      </c>
      <c r="X13" s="21">
        <v>1</v>
      </c>
      <c r="Y13" s="21">
        <v>3</v>
      </c>
      <c r="Z13" s="17">
        <f t="shared" si="4"/>
        <v>6</v>
      </c>
      <c r="AA13" s="21">
        <v>1</v>
      </c>
      <c r="AB13" s="17">
        <f t="shared" si="5"/>
        <v>6</v>
      </c>
      <c r="AC13" s="19" t="str">
        <f t="shared" si="6"/>
        <v>TOLERABLE</v>
      </c>
      <c r="AD13" s="2"/>
      <c r="AE13" s="2"/>
      <c r="AF13" s="3"/>
    </row>
    <row r="14" spans="1:32" s="4" customFormat="1" ht="229.5" customHeight="1" x14ac:dyDescent="0.35">
      <c r="A14" s="86"/>
      <c r="B14" s="17">
        <v>701</v>
      </c>
      <c r="C14" s="17" t="str">
        <f>IFERROR(VLOOKUP(B14,[3]PELIGROS!$B$7:$D$130,2,FALSE),"")</f>
        <v>Iluminación deficiente (penumbra)</v>
      </c>
      <c r="D14" s="17" t="str">
        <f>IFERROR(VLOOKUP(B14,[3]PELIGROS!$B$7:$D$130,3,FALSE),"")</f>
        <v>Exposición a niveles bajos de iluminación, caída a nivel y desnivel, contacto con objetos o energías, contusiones</v>
      </c>
      <c r="E14" s="17" t="s">
        <v>93</v>
      </c>
      <c r="F14" s="18" t="s">
        <v>95</v>
      </c>
      <c r="G14" s="17" t="s">
        <v>83</v>
      </c>
      <c r="H14" s="17">
        <v>1</v>
      </c>
      <c r="I14" s="17">
        <v>2</v>
      </c>
      <c r="J14" s="17">
        <v>2</v>
      </c>
      <c r="K14" s="17">
        <v>3</v>
      </c>
      <c r="L14" s="17">
        <f t="shared" si="2"/>
        <v>8</v>
      </c>
      <c r="M14" s="17">
        <v>3</v>
      </c>
      <c r="N14" s="17">
        <f t="shared" si="3"/>
        <v>24</v>
      </c>
      <c r="O14" s="19" t="str">
        <f t="shared" si="1"/>
        <v>IMPORTANTE</v>
      </c>
      <c r="P14" s="20" t="s">
        <v>65</v>
      </c>
      <c r="Q14" s="17" t="s">
        <v>64</v>
      </c>
      <c r="R14" s="17" t="s">
        <v>64</v>
      </c>
      <c r="S14" s="17" t="s">
        <v>138</v>
      </c>
      <c r="T14" s="17" t="s">
        <v>139</v>
      </c>
      <c r="U14" s="17" t="s">
        <v>133</v>
      </c>
      <c r="V14" s="21">
        <v>1</v>
      </c>
      <c r="W14" s="21">
        <v>1</v>
      </c>
      <c r="X14" s="21">
        <v>1</v>
      </c>
      <c r="Y14" s="17">
        <v>3</v>
      </c>
      <c r="Z14" s="17">
        <f t="shared" si="4"/>
        <v>6</v>
      </c>
      <c r="AA14" s="21">
        <v>2</v>
      </c>
      <c r="AB14" s="17">
        <f t="shared" si="5"/>
        <v>12</v>
      </c>
      <c r="AC14" s="19" t="str">
        <f t="shared" si="6"/>
        <v>MODERADO</v>
      </c>
      <c r="AD14" s="2"/>
      <c r="AE14" s="2"/>
      <c r="AF14" s="3"/>
    </row>
    <row r="15" spans="1:32" s="4" customFormat="1" ht="229.5" customHeight="1" x14ac:dyDescent="0.35">
      <c r="A15" s="86"/>
      <c r="B15" s="17">
        <v>900</v>
      </c>
      <c r="C15" s="17" t="str">
        <f>IFERROR(VLOOKUP(B15,[3]PELIGROS!$B$7:$D$130,2,FALSE),"")</f>
        <v>Olores desagradables</v>
      </c>
      <c r="D15" s="17" t="str">
        <f>IFERROR(VLOOKUP(B15,[3]PELIGROS!$B$7:$D$130,3,FALSE),"")</f>
        <v>Inhalación de olores desagradables, náuseas, dolor de cabeza</v>
      </c>
      <c r="E15" s="17" t="s">
        <v>93</v>
      </c>
      <c r="F15" s="18" t="s">
        <v>96</v>
      </c>
      <c r="G15" s="17" t="s">
        <v>100</v>
      </c>
      <c r="H15" s="17">
        <v>1</v>
      </c>
      <c r="I15" s="17">
        <v>2</v>
      </c>
      <c r="J15" s="17">
        <v>2</v>
      </c>
      <c r="K15" s="17">
        <v>3</v>
      </c>
      <c r="L15" s="17">
        <f t="shared" si="2"/>
        <v>8</v>
      </c>
      <c r="M15" s="17">
        <v>1</v>
      </c>
      <c r="N15" s="17">
        <f t="shared" si="3"/>
        <v>8</v>
      </c>
      <c r="O15" s="19" t="str">
        <f t="shared" si="1"/>
        <v>TOLERABLE</v>
      </c>
      <c r="P15" s="20" t="s">
        <v>66</v>
      </c>
      <c r="Q15" s="17" t="s">
        <v>64</v>
      </c>
      <c r="R15" s="17" t="s">
        <v>64</v>
      </c>
      <c r="S15" s="17" t="s">
        <v>64</v>
      </c>
      <c r="T15" s="17" t="s">
        <v>145</v>
      </c>
      <c r="U15" s="17" t="s">
        <v>144</v>
      </c>
      <c r="V15" s="21">
        <v>1</v>
      </c>
      <c r="W15" s="21">
        <v>1</v>
      </c>
      <c r="X15" s="21">
        <v>1</v>
      </c>
      <c r="Y15" s="21">
        <v>3</v>
      </c>
      <c r="Z15" s="17">
        <f t="shared" si="4"/>
        <v>6</v>
      </c>
      <c r="AA15" s="21">
        <v>1</v>
      </c>
      <c r="AB15" s="17">
        <f t="shared" si="5"/>
        <v>6</v>
      </c>
      <c r="AC15" s="19" t="str">
        <f t="shared" si="6"/>
        <v>TOLERABLE</v>
      </c>
      <c r="AD15" s="2"/>
      <c r="AE15" s="2"/>
      <c r="AF15" s="3"/>
    </row>
    <row r="16" spans="1:32" s="4" customFormat="1" ht="229.5" customHeight="1" x14ac:dyDescent="0.35">
      <c r="A16" s="86"/>
      <c r="B16" s="17">
        <v>901</v>
      </c>
      <c r="C16" s="17" t="str">
        <f>IFERROR(VLOOKUP(B16,[3]PELIGROS!$B$7:$D$130,2,FALSE),"")</f>
        <v>Agentes patógenos en aire, suelo o agua</v>
      </c>
      <c r="D16" s="17" t="str">
        <f>IFERROR(VLOOKUP(B16,[3]PELIGROS!$B$7:$D$130,3,FALSE),"")</f>
        <v>Exposición a agentes patógenos en aire, suelo o agua, enfermedades respiratorias y gastrointestinales.</v>
      </c>
      <c r="E16" s="17" t="s">
        <v>93</v>
      </c>
      <c r="F16" s="18" t="s">
        <v>98</v>
      </c>
      <c r="G16" s="17" t="s">
        <v>100</v>
      </c>
      <c r="H16" s="17">
        <v>1</v>
      </c>
      <c r="I16" s="17">
        <v>2</v>
      </c>
      <c r="J16" s="17">
        <v>2</v>
      </c>
      <c r="K16" s="17">
        <v>3</v>
      </c>
      <c r="L16" s="17">
        <f t="shared" si="2"/>
        <v>8</v>
      </c>
      <c r="M16" s="17">
        <v>2</v>
      </c>
      <c r="N16" s="17">
        <f t="shared" si="3"/>
        <v>16</v>
      </c>
      <c r="O16" s="19" t="str">
        <f t="shared" si="1"/>
        <v>MODERADO</v>
      </c>
      <c r="P16" s="20" t="s">
        <v>65</v>
      </c>
      <c r="Q16" s="17" t="s">
        <v>64</v>
      </c>
      <c r="R16" s="17" t="s">
        <v>64</v>
      </c>
      <c r="S16" s="17" t="s">
        <v>64</v>
      </c>
      <c r="T16" s="17" t="s">
        <v>137</v>
      </c>
      <c r="U16" s="17" t="s">
        <v>133</v>
      </c>
      <c r="V16" s="17">
        <v>1</v>
      </c>
      <c r="W16" s="17">
        <v>1</v>
      </c>
      <c r="X16" s="17">
        <v>1</v>
      </c>
      <c r="Y16" s="21">
        <v>3</v>
      </c>
      <c r="Z16" s="17">
        <f t="shared" si="4"/>
        <v>6</v>
      </c>
      <c r="AA16" s="17">
        <v>1</v>
      </c>
      <c r="AB16" s="17">
        <f t="shared" si="5"/>
        <v>6</v>
      </c>
      <c r="AC16" s="19" t="str">
        <f t="shared" si="6"/>
        <v>TOLERABLE</v>
      </c>
      <c r="AD16" s="2"/>
      <c r="AE16" s="2"/>
      <c r="AF16" s="3"/>
    </row>
    <row r="17" spans="1:32" s="4" customFormat="1" ht="309.5" customHeight="1" x14ac:dyDescent="0.35">
      <c r="A17" s="86"/>
      <c r="B17" s="17">
        <v>908</v>
      </c>
      <c r="C17" s="17" t="str">
        <f>IFERROR(VLOOKUP(B17,[3]PELIGROS!$B$7:$D$130,2,FALSE),"")</f>
        <v>Virus SARS-CoV-2 (Virus que produce la enfermedad COVID-19)</v>
      </c>
      <c r="D17" s="17" t="str">
        <f>IFERROR(VLOOKUP(B17,[3]PELIGROS!$B$7:$D$130,3,FALSE),"")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" s="17" t="s">
        <v>93</v>
      </c>
      <c r="F17" s="18" t="s">
        <v>98</v>
      </c>
      <c r="G17" s="17" t="s">
        <v>100</v>
      </c>
      <c r="H17" s="17">
        <v>1</v>
      </c>
      <c r="I17" s="17">
        <v>1</v>
      </c>
      <c r="J17" s="17">
        <v>1</v>
      </c>
      <c r="K17" s="17">
        <v>3</v>
      </c>
      <c r="L17" s="17">
        <f t="shared" si="2"/>
        <v>6</v>
      </c>
      <c r="M17" s="17">
        <v>3</v>
      </c>
      <c r="N17" s="17">
        <f t="shared" si="3"/>
        <v>18</v>
      </c>
      <c r="O17" s="19" t="str">
        <f t="shared" si="1"/>
        <v>IMPORTANTE</v>
      </c>
      <c r="P17" s="20" t="s">
        <v>167</v>
      </c>
      <c r="Q17" s="17" t="s">
        <v>64</v>
      </c>
      <c r="R17" s="17" t="s">
        <v>64</v>
      </c>
      <c r="S17" s="17" t="s">
        <v>64</v>
      </c>
      <c r="T17" s="17" t="s">
        <v>123</v>
      </c>
      <c r="U17" s="17" t="s">
        <v>64</v>
      </c>
      <c r="V17" s="17">
        <v>1</v>
      </c>
      <c r="W17" s="17">
        <v>1</v>
      </c>
      <c r="X17" s="17">
        <v>1</v>
      </c>
      <c r="Y17" s="21">
        <v>3</v>
      </c>
      <c r="Z17" s="17">
        <f t="shared" si="4"/>
        <v>6</v>
      </c>
      <c r="AA17" s="17">
        <v>2</v>
      </c>
      <c r="AB17" s="17">
        <f t="shared" si="5"/>
        <v>12</v>
      </c>
      <c r="AC17" s="19" t="str">
        <f t="shared" si="6"/>
        <v>MODERADO</v>
      </c>
      <c r="AD17" s="2"/>
      <c r="AE17" s="2"/>
      <c r="AF17" s="3"/>
    </row>
    <row r="18" spans="1:32" s="4" customFormat="1" ht="229.5" customHeight="1" x14ac:dyDescent="0.35">
      <c r="A18" s="48"/>
      <c r="B18" s="17">
        <v>1005</v>
      </c>
      <c r="C18" s="17" t="s">
        <v>111</v>
      </c>
      <c r="D18" s="17" t="s">
        <v>112</v>
      </c>
      <c r="E18" s="17" t="s">
        <v>93</v>
      </c>
      <c r="F18" s="18" t="s">
        <v>99</v>
      </c>
      <c r="G18" s="17" t="s">
        <v>100</v>
      </c>
      <c r="H18" s="17">
        <v>1</v>
      </c>
      <c r="I18" s="17">
        <v>2</v>
      </c>
      <c r="J18" s="17">
        <v>2</v>
      </c>
      <c r="K18" s="17">
        <v>3</v>
      </c>
      <c r="L18" s="17">
        <f t="shared" si="2"/>
        <v>8</v>
      </c>
      <c r="M18" s="17">
        <v>3</v>
      </c>
      <c r="N18" s="17">
        <v>24</v>
      </c>
      <c r="O18" s="19" t="s">
        <v>113</v>
      </c>
      <c r="P18" s="20" t="s">
        <v>66</v>
      </c>
      <c r="Q18" s="17" t="s">
        <v>64</v>
      </c>
      <c r="R18" s="17" t="s">
        <v>64</v>
      </c>
      <c r="S18" s="17" t="s">
        <v>138</v>
      </c>
      <c r="T18" s="17" t="s">
        <v>140</v>
      </c>
      <c r="U18" s="17" t="s">
        <v>64</v>
      </c>
      <c r="V18" s="21">
        <v>1</v>
      </c>
      <c r="W18" s="21">
        <v>1</v>
      </c>
      <c r="X18" s="21">
        <v>1</v>
      </c>
      <c r="Y18" s="17">
        <v>3</v>
      </c>
      <c r="Z18" s="17">
        <f t="shared" si="4"/>
        <v>6</v>
      </c>
      <c r="AA18" s="17">
        <v>2</v>
      </c>
      <c r="AB18" s="17">
        <v>12</v>
      </c>
      <c r="AC18" s="19" t="str">
        <f t="shared" si="6"/>
        <v>MODERADO</v>
      </c>
      <c r="AD18" s="2"/>
      <c r="AE18" s="2"/>
      <c r="AF18" s="3"/>
    </row>
    <row r="19" spans="1:32" s="4" customFormat="1" ht="229.5" customHeight="1" x14ac:dyDescent="0.35">
      <c r="A19" s="86" t="s">
        <v>162</v>
      </c>
      <c r="B19" s="25">
        <v>602</v>
      </c>
      <c r="C19" s="17" t="str">
        <f>IFERROR(VLOOKUP(B19,[3]PELIGROS!$B$7:$D$130,2,FALSE),"")</f>
        <v>Ambientes con altas temperaturas</v>
      </c>
      <c r="D19" s="17" t="str">
        <f>IFERROR(VLOOKUP(B19,[3]PELIGROS!$B$7:$D$130,3,FALSE),"")</f>
        <v>Exposición a ambientes con altas temperaturas estrés térmico</v>
      </c>
      <c r="E19" s="17" t="s">
        <v>93</v>
      </c>
      <c r="F19" s="18" t="s">
        <v>95</v>
      </c>
      <c r="G19" s="17" t="s">
        <v>83</v>
      </c>
      <c r="H19" s="17">
        <v>1</v>
      </c>
      <c r="I19" s="17">
        <v>2</v>
      </c>
      <c r="J19" s="17">
        <v>2</v>
      </c>
      <c r="K19" s="17">
        <v>2</v>
      </c>
      <c r="L19" s="17">
        <f t="shared" si="2"/>
        <v>7</v>
      </c>
      <c r="M19" s="17">
        <v>2</v>
      </c>
      <c r="N19" s="17">
        <f t="shared" si="3"/>
        <v>14</v>
      </c>
      <c r="O19" s="19" t="str">
        <f t="shared" si="1"/>
        <v>MODERADO</v>
      </c>
      <c r="P19" s="20" t="s">
        <v>66</v>
      </c>
      <c r="Q19" s="17" t="s">
        <v>64</v>
      </c>
      <c r="R19" s="17" t="s">
        <v>64</v>
      </c>
      <c r="S19" s="17" t="s">
        <v>64</v>
      </c>
      <c r="T19" s="17" t="s">
        <v>129</v>
      </c>
      <c r="U19" s="17" t="s">
        <v>136</v>
      </c>
      <c r="V19" s="21">
        <v>1</v>
      </c>
      <c r="W19" s="21">
        <v>1</v>
      </c>
      <c r="X19" s="21">
        <v>1</v>
      </c>
      <c r="Y19" s="17">
        <v>2</v>
      </c>
      <c r="Z19" s="17">
        <f t="shared" si="4"/>
        <v>5</v>
      </c>
      <c r="AA19" s="21">
        <v>1</v>
      </c>
      <c r="AB19" s="17">
        <f t="shared" si="5"/>
        <v>5</v>
      </c>
      <c r="AC19" s="19" t="str">
        <f t="shared" si="6"/>
        <v>TOLERABLE</v>
      </c>
      <c r="AD19" s="2"/>
      <c r="AE19" s="2"/>
      <c r="AF19" s="3"/>
    </row>
    <row r="20" spans="1:32" s="4" customFormat="1" ht="229.5" customHeight="1" x14ac:dyDescent="0.35">
      <c r="A20" s="86"/>
      <c r="B20" s="17">
        <v>604</v>
      </c>
      <c r="C20" s="17" t="str">
        <f>IFERROR(VLOOKUP(B20,[3]PELIGROS!$B$7:$D$130,2,FALSE),"")</f>
        <v>Radiación UV</v>
      </c>
      <c r="D20" s="17" t="str">
        <f>IFERROR(VLOOKUP(B20,[3]PELIGROS!$B$7:$D$130,3,FALSE),"")</f>
        <v>Exposición a radiación UV, enfermedades de la piel, lesiones a la vista</v>
      </c>
      <c r="E20" s="17" t="s">
        <v>93</v>
      </c>
      <c r="F20" s="18" t="s">
        <v>95</v>
      </c>
      <c r="G20" s="17" t="s">
        <v>100</v>
      </c>
      <c r="H20" s="17">
        <v>1</v>
      </c>
      <c r="I20" s="17">
        <v>2</v>
      </c>
      <c r="J20" s="17">
        <v>2</v>
      </c>
      <c r="K20" s="17">
        <v>2</v>
      </c>
      <c r="L20" s="17">
        <f t="shared" si="2"/>
        <v>7</v>
      </c>
      <c r="M20" s="17">
        <v>3</v>
      </c>
      <c r="N20" s="17">
        <f t="shared" si="3"/>
        <v>21</v>
      </c>
      <c r="O20" s="19" t="str">
        <f t="shared" si="1"/>
        <v>IMPORTANTE</v>
      </c>
      <c r="P20" s="20" t="s">
        <v>65</v>
      </c>
      <c r="Q20" s="17" t="s">
        <v>64</v>
      </c>
      <c r="R20" s="17" t="s">
        <v>64</v>
      </c>
      <c r="S20" s="17" t="s">
        <v>64</v>
      </c>
      <c r="T20" s="17" t="s">
        <v>135</v>
      </c>
      <c r="U20" s="17" t="s">
        <v>136</v>
      </c>
      <c r="V20" s="21">
        <v>1</v>
      </c>
      <c r="W20" s="21">
        <v>1</v>
      </c>
      <c r="X20" s="21">
        <v>1</v>
      </c>
      <c r="Y20" s="17">
        <v>3</v>
      </c>
      <c r="Z20" s="17">
        <f t="shared" si="4"/>
        <v>6</v>
      </c>
      <c r="AA20" s="21">
        <v>2</v>
      </c>
      <c r="AB20" s="17">
        <f t="shared" si="5"/>
        <v>12</v>
      </c>
      <c r="AC20" s="19" t="str">
        <f t="shared" si="6"/>
        <v>MODERADO</v>
      </c>
      <c r="AD20" s="2"/>
      <c r="AE20" s="2"/>
      <c r="AF20" s="3"/>
    </row>
    <row r="21" spans="1:32" s="4" customFormat="1" ht="229.5" customHeight="1" x14ac:dyDescent="0.35">
      <c r="A21" s="86"/>
      <c r="B21" s="17">
        <v>900</v>
      </c>
      <c r="C21" s="17" t="str">
        <f>IFERROR(VLOOKUP(B21,[3]PELIGROS!$B$7:$D$130,2,FALSE),"")</f>
        <v>Olores desagradables</v>
      </c>
      <c r="D21" s="17" t="str">
        <f>IFERROR(VLOOKUP(B21,[3]PELIGROS!$B$7:$D$130,3,FALSE),"")</f>
        <v>Inhalación de olores desagradables, náuseas, dolor de cabeza</v>
      </c>
      <c r="E21" s="17" t="s">
        <v>93</v>
      </c>
      <c r="F21" s="18" t="s">
        <v>96</v>
      </c>
      <c r="G21" s="17" t="s">
        <v>100</v>
      </c>
      <c r="H21" s="17">
        <v>1</v>
      </c>
      <c r="I21" s="17">
        <v>2</v>
      </c>
      <c r="J21" s="17">
        <v>2</v>
      </c>
      <c r="K21" s="17">
        <v>2</v>
      </c>
      <c r="L21" s="17">
        <f t="shared" si="2"/>
        <v>7</v>
      </c>
      <c r="M21" s="17">
        <v>1</v>
      </c>
      <c r="N21" s="17">
        <f t="shared" si="3"/>
        <v>7</v>
      </c>
      <c r="O21" s="19" t="str">
        <f t="shared" si="1"/>
        <v>TOLERABLE</v>
      </c>
      <c r="P21" s="20" t="s">
        <v>66</v>
      </c>
      <c r="Q21" s="17" t="s">
        <v>64</v>
      </c>
      <c r="R21" s="17" t="s">
        <v>64</v>
      </c>
      <c r="S21" s="17" t="s">
        <v>64</v>
      </c>
      <c r="T21" s="17" t="s">
        <v>145</v>
      </c>
      <c r="U21" s="17" t="s">
        <v>144</v>
      </c>
      <c r="V21" s="21">
        <v>1</v>
      </c>
      <c r="W21" s="21">
        <v>1</v>
      </c>
      <c r="X21" s="21">
        <v>1</v>
      </c>
      <c r="Y21" s="17">
        <v>2</v>
      </c>
      <c r="Z21" s="17">
        <f t="shared" si="4"/>
        <v>5</v>
      </c>
      <c r="AA21" s="21">
        <v>1</v>
      </c>
      <c r="AB21" s="17">
        <f t="shared" si="5"/>
        <v>5</v>
      </c>
      <c r="AC21" s="19" t="str">
        <f t="shared" si="6"/>
        <v>TOLERABLE</v>
      </c>
      <c r="AD21" s="2"/>
      <c r="AE21" s="2"/>
      <c r="AF21" s="3"/>
    </row>
    <row r="22" spans="1:32" s="4" customFormat="1" ht="229.5" customHeight="1" x14ac:dyDescent="0.35">
      <c r="A22" s="86"/>
      <c r="B22" s="17">
        <v>901</v>
      </c>
      <c r="C22" s="17" t="str">
        <f>IFERROR(VLOOKUP(B22,[3]PELIGROS!$B$7:$D$130,2,FALSE),"")</f>
        <v>Agentes patógenos en aire, suelo o agua</v>
      </c>
      <c r="D22" s="17" t="str">
        <f>IFERROR(VLOOKUP(B22,[3]PELIGROS!$B$7:$D$130,3,FALSE),"")</f>
        <v>Exposición a agentes patógenos en aire, suelo o agua, enfermedades respiratorias y gastrointestinales.</v>
      </c>
      <c r="E22" s="17" t="s">
        <v>93</v>
      </c>
      <c r="F22" s="18" t="s">
        <v>98</v>
      </c>
      <c r="G22" s="17" t="s">
        <v>100</v>
      </c>
      <c r="H22" s="17">
        <v>1</v>
      </c>
      <c r="I22" s="17">
        <v>2</v>
      </c>
      <c r="J22" s="17">
        <v>2</v>
      </c>
      <c r="K22" s="17">
        <v>2</v>
      </c>
      <c r="L22" s="17">
        <f t="shared" si="2"/>
        <v>7</v>
      </c>
      <c r="M22" s="17">
        <v>2</v>
      </c>
      <c r="N22" s="17">
        <f t="shared" si="3"/>
        <v>14</v>
      </c>
      <c r="O22" s="19" t="str">
        <f t="shared" si="1"/>
        <v>MODERADO</v>
      </c>
      <c r="P22" s="20" t="s">
        <v>65</v>
      </c>
      <c r="Q22" s="17" t="s">
        <v>64</v>
      </c>
      <c r="R22" s="17" t="s">
        <v>64</v>
      </c>
      <c r="S22" s="17" t="s">
        <v>64</v>
      </c>
      <c r="T22" s="17" t="s">
        <v>137</v>
      </c>
      <c r="U22" s="17" t="s">
        <v>133</v>
      </c>
      <c r="V22" s="17">
        <v>1</v>
      </c>
      <c r="W22" s="17">
        <v>1</v>
      </c>
      <c r="X22" s="17">
        <v>1</v>
      </c>
      <c r="Y22" s="17">
        <v>2</v>
      </c>
      <c r="Z22" s="17">
        <f t="shared" si="4"/>
        <v>5</v>
      </c>
      <c r="AA22" s="17">
        <v>1</v>
      </c>
      <c r="AB22" s="17">
        <f t="shared" si="5"/>
        <v>5</v>
      </c>
      <c r="AC22" s="19" t="str">
        <f t="shared" si="6"/>
        <v>TOLERABLE</v>
      </c>
      <c r="AD22" s="2"/>
      <c r="AE22" s="2"/>
      <c r="AF22" s="3"/>
    </row>
    <row r="23" spans="1:32" s="4" customFormat="1" ht="229.5" customHeight="1" x14ac:dyDescent="0.35">
      <c r="A23" s="86"/>
      <c r="B23" s="17">
        <v>903</v>
      </c>
      <c r="C23" s="17" t="str">
        <f>IFERROR(VLOOKUP(B23,[3]PELIGROS!$B$7:$D$130,2,FALSE),"")</f>
        <v>Manipulación de residuos y desperdicios</v>
      </c>
      <c r="D23" s="17" t="str">
        <f>IFERROR(VLOOKUP(B23,[3]PELIGROS!$B$7:$D$130,3,FALSE),"")</f>
        <v>Exposición a agentes patógenos, enfermedades respiratorias y de la piel</v>
      </c>
      <c r="E23" s="17" t="s">
        <v>93</v>
      </c>
      <c r="F23" s="18" t="s">
        <v>98</v>
      </c>
      <c r="G23" s="17" t="s">
        <v>100</v>
      </c>
      <c r="H23" s="17">
        <v>1</v>
      </c>
      <c r="I23" s="17">
        <v>2</v>
      </c>
      <c r="J23" s="17">
        <v>2</v>
      </c>
      <c r="K23" s="17">
        <v>2</v>
      </c>
      <c r="L23" s="17">
        <f t="shared" si="2"/>
        <v>7</v>
      </c>
      <c r="M23" s="17">
        <v>2</v>
      </c>
      <c r="N23" s="17">
        <f t="shared" si="3"/>
        <v>14</v>
      </c>
      <c r="O23" s="19" t="str">
        <f t="shared" si="1"/>
        <v>MODERADO</v>
      </c>
      <c r="P23" s="20" t="s">
        <v>65</v>
      </c>
      <c r="Q23" s="17" t="s">
        <v>64</v>
      </c>
      <c r="R23" s="17" t="s">
        <v>64</v>
      </c>
      <c r="S23" s="17" t="s">
        <v>64</v>
      </c>
      <c r="T23" s="17" t="s">
        <v>137</v>
      </c>
      <c r="U23" s="17" t="s">
        <v>133</v>
      </c>
      <c r="V23" s="17">
        <v>1</v>
      </c>
      <c r="W23" s="17">
        <v>1</v>
      </c>
      <c r="X23" s="17">
        <v>1</v>
      </c>
      <c r="Y23" s="17">
        <v>2</v>
      </c>
      <c r="Z23" s="17">
        <f t="shared" si="4"/>
        <v>5</v>
      </c>
      <c r="AA23" s="17">
        <v>1</v>
      </c>
      <c r="AB23" s="17">
        <f t="shared" si="5"/>
        <v>5</v>
      </c>
      <c r="AC23" s="19" t="str">
        <f t="shared" si="6"/>
        <v>TOLERABLE</v>
      </c>
      <c r="AD23" s="2"/>
      <c r="AE23" s="2"/>
      <c r="AF23" s="3"/>
    </row>
    <row r="24" spans="1:32" s="4" customFormat="1" ht="308" customHeight="1" x14ac:dyDescent="0.35">
      <c r="A24" s="86"/>
      <c r="B24" s="17">
        <v>908</v>
      </c>
      <c r="C24" s="17" t="str">
        <f>IFERROR(VLOOKUP(B24,[3]PELIGROS!$B$7:$D$130,2,FALSE),"")</f>
        <v>Virus SARS-CoV-2 (Virus que produce la enfermedad COVID-19)</v>
      </c>
      <c r="D24" s="17" t="str">
        <f>IFERROR(VLOOKUP(B24,[3]PELIGROS!$B$7:$D$130,3,FALSE),"")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4" s="17" t="s">
        <v>93</v>
      </c>
      <c r="F24" s="18" t="s">
        <v>98</v>
      </c>
      <c r="G24" s="17" t="s">
        <v>100</v>
      </c>
      <c r="H24" s="17">
        <v>1</v>
      </c>
      <c r="I24" s="17">
        <v>1</v>
      </c>
      <c r="J24" s="17">
        <v>1</v>
      </c>
      <c r="K24" s="17">
        <v>3</v>
      </c>
      <c r="L24" s="17">
        <f t="shared" ref="L24" si="7">H24+I24+J24+K24</f>
        <v>6</v>
      </c>
      <c r="M24" s="17">
        <v>3</v>
      </c>
      <c r="N24" s="17">
        <f t="shared" ref="N24" si="8">L24*M24</f>
        <v>18</v>
      </c>
      <c r="O24" s="19" t="str">
        <f t="shared" ref="O24" si="9">IF(N24&gt;=25,"INTOLERABLE",IF(N24&gt;=17,"IMPORTANTE",IF(N24&gt;=9,"MODERADO",IF(N24&gt;=5,"TOLERABLE","TRIVIAL"))))</f>
        <v>IMPORTANTE</v>
      </c>
      <c r="P24" s="20" t="s">
        <v>167</v>
      </c>
      <c r="Q24" s="17" t="s">
        <v>64</v>
      </c>
      <c r="R24" s="17" t="s">
        <v>64</v>
      </c>
      <c r="S24" s="17" t="s">
        <v>64</v>
      </c>
      <c r="T24" s="17" t="s">
        <v>123</v>
      </c>
      <c r="U24" s="17" t="s">
        <v>64</v>
      </c>
      <c r="V24" s="17">
        <v>1</v>
      </c>
      <c r="W24" s="17">
        <v>1</v>
      </c>
      <c r="X24" s="17">
        <v>1</v>
      </c>
      <c r="Y24" s="21">
        <v>3</v>
      </c>
      <c r="Z24" s="17">
        <f t="shared" ref="Z24" si="10">V24+W24+X24+Y24</f>
        <v>6</v>
      </c>
      <c r="AA24" s="17">
        <v>2</v>
      </c>
      <c r="AB24" s="17">
        <f t="shared" ref="AB24" si="11">Z24*AA24</f>
        <v>12</v>
      </c>
      <c r="AC24" s="19" t="str">
        <f t="shared" ref="AC24" si="12">IF(AB24&gt;=25,"INTOLERABLE",IF(AB24&gt;=17,"IMPORTANTE",IF(AB24&gt;=9,"MODERADO",IF(AB24&gt;=5,"TOLERABLE","TRIVIAL"))))</f>
        <v>MODERADO</v>
      </c>
      <c r="AD24" s="2"/>
      <c r="AE24" s="2"/>
      <c r="AF24" s="3"/>
    </row>
    <row r="25" spans="1:32" s="4" customFormat="1" ht="229.5" customHeight="1" x14ac:dyDescent="0.35">
      <c r="A25" s="86"/>
      <c r="B25" s="17">
        <v>1010</v>
      </c>
      <c r="C25" s="17" t="str">
        <f>IFERROR(VLOOKUP(B25,[3]PELIGROS!$B$7:$D$130,2,FALSE),"")</f>
        <v>Trabajos de Pie</v>
      </c>
      <c r="D25" s="17" t="str">
        <f>IFERROR(VLOOKUP(B25,[3]PELIGROS!$B$7:$D$130,3,FALSE),"")</f>
        <v xml:space="preserve">Trabajos de pie con tiempo prolongados, fatiga y tensión muscular, várices, daños en los tendones y ligamentos </v>
      </c>
      <c r="E25" s="17" t="s">
        <v>93</v>
      </c>
      <c r="F25" s="18" t="s">
        <v>99</v>
      </c>
      <c r="G25" s="17" t="s">
        <v>100</v>
      </c>
      <c r="H25" s="17">
        <v>1</v>
      </c>
      <c r="I25" s="17">
        <v>2</v>
      </c>
      <c r="J25" s="17">
        <v>2</v>
      </c>
      <c r="K25" s="17">
        <v>2</v>
      </c>
      <c r="L25" s="17">
        <f t="shared" si="2"/>
        <v>7</v>
      </c>
      <c r="M25" s="17">
        <v>2</v>
      </c>
      <c r="N25" s="17">
        <f t="shared" si="3"/>
        <v>14</v>
      </c>
      <c r="O25" s="19" t="str">
        <f t="shared" si="1"/>
        <v>MODERADO</v>
      </c>
      <c r="P25" s="20" t="s">
        <v>67</v>
      </c>
      <c r="Q25" s="17" t="s">
        <v>64</v>
      </c>
      <c r="R25" s="17" t="s">
        <v>64</v>
      </c>
      <c r="S25" s="17" t="s">
        <v>64</v>
      </c>
      <c r="T25" s="17" t="s">
        <v>129</v>
      </c>
      <c r="U25" s="17" t="s">
        <v>133</v>
      </c>
      <c r="V25" s="21">
        <v>1</v>
      </c>
      <c r="W25" s="21">
        <v>1</v>
      </c>
      <c r="X25" s="21">
        <v>1</v>
      </c>
      <c r="Y25" s="17">
        <v>2</v>
      </c>
      <c r="Z25" s="17">
        <f t="shared" si="4"/>
        <v>5</v>
      </c>
      <c r="AA25" s="21">
        <v>1</v>
      </c>
      <c r="AB25" s="17">
        <f t="shared" si="5"/>
        <v>5</v>
      </c>
      <c r="AC25" s="19" t="str">
        <f t="shared" si="6"/>
        <v>TOLERABLE</v>
      </c>
      <c r="AD25" s="2"/>
      <c r="AE25" s="2"/>
      <c r="AF25" s="3"/>
    </row>
    <row r="26" spans="1:32" s="4" customFormat="1" ht="229.5" customHeight="1" x14ac:dyDescent="0.35">
      <c r="A26" s="47" t="s">
        <v>163</v>
      </c>
      <c r="B26" s="17">
        <v>100</v>
      </c>
      <c r="C26" s="17" t="str">
        <f>IFERROR(VLOOKUP(B26,[3]PELIGROS!$B$7:$D$130,2,FALSE),"")</f>
        <v>Suelo en mal estado/ irregular</v>
      </c>
      <c r="D26" s="17" t="str">
        <f>IFERROR(VLOOKUP(B26,[3]PELIGROS!$B$7:$D$130,3,FALSE),"")</f>
        <v>Caída al mismo nivel, golpes, tropezones, fractura, estirones musculares</v>
      </c>
      <c r="E26" s="17" t="s">
        <v>101</v>
      </c>
      <c r="F26" s="18" t="s">
        <v>94</v>
      </c>
      <c r="G26" s="17" t="s">
        <v>83</v>
      </c>
      <c r="H26" s="17">
        <v>1</v>
      </c>
      <c r="I26" s="17">
        <v>2</v>
      </c>
      <c r="J26" s="17">
        <v>2</v>
      </c>
      <c r="K26" s="17">
        <v>3</v>
      </c>
      <c r="L26" s="17">
        <f t="shared" si="2"/>
        <v>8</v>
      </c>
      <c r="M26" s="17">
        <v>2</v>
      </c>
      <c r="N26" s="17">
        <f t="shared" si="3"/>
        <v>16</v>
      </c>
      <c r="O26" s="19" t="str">
        <f t="shared" si="1"/>
        <v>MODERADO</v>
      </c>
      <c r="P26" s="20" t="s">
        <v>65</v>
      </c>
      <c r="Q26" s="17" t="s">
        <v>64</v>
      </c>
      <c r="R26" s="17" t="s">
        <v>64</v>
      </c>
      <c r="S26" s="17" t="s">
        <v>64</v>
      </c>
      <c r="T26" s="17" t="s">
        <v>129</v>
      </c>
      <c r="U26" s="17" t="s">
        <v>133</v>
      </c>
      <c r="V26" s="17">
        <v>1</v>
      </c>
      <c r="W26" s="17">
        <v>1</v>
      </c>
      <c r="X26" s="17">
        <v>1</v>
      </c>
      <c r="Y26" s="17">
        <v>3</v>
      </c>
      <c r="Z26" s="17">
        <f t="shared" si="4"/>
        <v>6</v>
      </c>
      <c r="AA26" s="17">
        <v>1</v>
      </c>
      <c r="AB26" s="17">
        <f t="shared" si="5"/>
        <v>6</v>
      </c>
      <c r="AC26" s="19" t="str">
        <f t="shared" si="6"/>
        <v>TOLERABLE</v>
      </c>
      <c r="AD26" s="2"/>
      <c r="AE26" s="2"/>
      <c r="AF26" s="3"/>
    </row>
    <row r="27" spans="1:32" s="4" customFormat="1" ht="229.5" customHeight="1" x14ac:dyDescent="0.35">
      <c r="A27" s="86"/>
      <c r="B27" s="17">
        <v>104</v>
      </c>
      <c r="C27" s="17" t="s">
        <v>166</v>
      </c>
      <c r="D27" s="17" t="str">
        <f>IFERROR(VLOOKUP(B27,[3]PELIGROS!$B$7:$D$130,3,FALSE),"")</f>
        <v>Caídas a distinto nivel, tropezones, golpes</v>
      </c>
      <c r="E27" s="17" t="s">
        <v>101</v>
      </c>
      <c r="F27" s="18" t="s">
        <v>94</v>
      </c>
      <c r="G27" s="17" t="s">
        <v>83</v>
      </c>
      <c r="H27" s="17">
        <v>1</v>
      </c>
      <c r="I27" s="17">
        <v>2</v>
      </c>
      <c r="J27" s="17">
        <v>2</v>
      </c>
      <c r="K27" s="17">
        <v>3</v>
      </c>
      <c r="L27" s="17">
        <f t="shared" si="2"/>
        <v>8</v>
      </c>
      <c r="M27" s="17">
        <v>2</v>
      </c>
      <c r="N27" s="17">
        <f t="shared" si="3"/>
        <v>16</v>
      </c>
      <c r="O27" s="19" t="str">
        <f t="shared" si="1"/>
        <v>MODERADO</v>
      </c>
      <c r="P27" s="20" t="s">
        <v>66</v>
      </c>
      <c r="Q27" s="17" t="s">
        <v>64</v>
      </c>
      <c r="R27" s="17" t="s">
        <v>64</v>
      </c>
      <c r="S27" s="17" t="s">
        <v>165</v>
      </c>
      <c r="T27" s="17" t="s">
        <v>127</v>
      </c>
      <c r="U27" s="17" t="s">
        <v>124</v>
      </c>
      <c r="V27" s="21">
        <v>1</v>
      </c>
      <c r="W27" s="21">
        <v>1</v>
      </c>
      <c r="X27" s="21">
        <v>1</v>
      </c>
      <c r="Y27" s="17">
        <v>3</v>
      </c>
      <c r="Z27" s="17">
        <f t="shared" si="4"/>
        <v>6</v>
      </c>
      <c r="AA27" s="21">
        <v>1</v>
      </c>
      <c r="AB27" s="17">
        <f t="shared" si="5"/>
        <v>6</v>
      </c>
      <c r="AC27" s="19" t="str">
        <f t="shared" si="6"/>
        <v>TOLERABLE</v>
      </c>
      <c r="AD27" s="2"/>
      <c r="AE27" s="2"/>
      <c r="AF27" s="3"/>
    </row>
    <row r="28" spans="1:32" s="4" customFormat="1" ht="229.5" customHeight="1" x14ac:dyDescent="0.35">
      <c r="A28" s="86"/>
      <c r="B28" s="17">
        <v>604</v>
      </c>
      <c r="C28" s="17" t="str">
        <f>IFERROR(VLOOKUP(B28,[3]PELIGROS!$B$7:$D$130,2,FALSE),"")</f>
        <v>Radiación UV</v>
      </c>
      <c r="D28" s="17" t="str">
        <f>IFERROR(VLOOKUP(B28,[3]PELIGROS!$B$7:$D$130,3,FALSE),"")</f>
        <v>Exposición a radiación UV, enfermedades de la piel, lesiones a la vista</v>
      </c>
      <c r="E28" s="17" t="s">
        <v>93</v>
      </c>
      <c r="F28" s="18" t="s">
        <v>95</v>
      </c>
      <c r="G28" s="17" t="s">
        <v>83</v>
      </c>
      <c r="H28" s="17">
        <v>1</v>
      </c>
      <c r="I28" s="17">
        <v>2</v>
      </c>
      <c r="J28" s="17">
        <v>2</v>
      </c>
      <c r="K28" s="17">
        <v>3</v>
      </c>
      <c r="L28" s="17">
        <f t="shared" si="2"/>
        <v>8</v>
      </c>
      <c r="M28" s="17">
        <v>3</v>
      </c>
      <c r="N28" s="17">
        <f t="shared" si="3"/>
        <v>24</v>
      </c>
      <c r="O28" s="19" t="str">
        <f t="shared" si="1"/>
        <v>IMPORTANTE</v>
      </c>
      <c r="P28" s="20" t="s">
        <v>65</v>
      </c>
      <c r="Q28" s="17" t="s">
        <v>64</v>
      </c>
      <c r="R28" s="17" t="s">
        <v>64</v>
      </c>
      <c r="S28" s="17" t="s">
        <v>64</v>
      </c>
      <c r="T28" s="17" t="s">
        <v>135</v>
      </c>
      <c r="U28" s="17" t="s">
        <v>136</v>
      </c>
      <c r="V28" s="21">
        <v>1</v>
      </c>
      <c r="W28" s="21">
        <v>1</v>
      </c>
      <c r="X28" s="21">
        <v>1</v>
      </c>
      <c r="Y28" s="17">
        <v>3</v>
      </c>
      <c r="Z28" s="17">
        <f t="shared" si="4"/>
        <v>6</v>
      </c>
      <c r="AA28" s="21">
        <v>2</v>
      </c>
      <c r="AB28" s="17">
        <f t="shared" si="5"/>
        <v>12</v>
      </c>
      <c r="AC28" s="19" t="str">
        <f t="shared" si="6"/>
        <v>MODERADO</v>
      </c>
      <c r="AD28" s="2"/>
      <c r="AE28" s="2"/>
      <c r="AF28" s="3"/>
    </row>
    <row r="29" spans="1:32" s="4" customFormat="1" ht="229.5" customHeight="1" x14ac:dyDescent="0.35">
      <c r="A29" s="86"/>
      <c r="B29" s="17">
        <v>901</v>
      </c>
      <c r="C29" s="17" t="str">
        <f>IFERROR(VLOOKUP(B29,[3]PELIGROS!$B$7:$D$130,2,FALSE),"")</f>
        <v>Agentes patógenos en aire, suelo o agua</v>
      </c>
      <c r="D29" s="17" t="str">
        <f>IFERROR(VLOOKUP(B29,[3]PELIGROS!$B$7:$D$130,3,FALSE),"")</f>
        <v>Exposición a agentes patógenos en aire, suelo o agua, enfermedades respiratorias y gastrointestinales.</v>
      </c>
      <c r="E29" s="17" t="s">
        <v>93</v>
      </c>
      <c r="F29" s="18" t="s">
        <v>98</v>
      </c>
      <c r="G29" s="17" t="s">
        <v>100</v>
      </c>
      <c r="H29" s="17">
        <v>1</v>
      </c>
      <c r="I29" s="17">
        <v>2</v>
      </c>
      <c r="J29" s="17">
        <v>2</v>
      </c>
      <c r="K29" s="17">
        <v>3</v>
      </c>
      <c r="L29" s="17">
        <f t="shared" si="2"/>
        <v>8</v>
      </c>
      <c r="M29" s="17">
        <v>2</v>
      </c>
      <c r="N29" s="17">
        <f t="shared" si="3"/>
        <v>16</v>
      </c>
      <c r="O29" s="19" t="str">
        <f t="shared" si="1"/>
        <v>MODERADO</v>
      </c>
      <c r="P29" s="20" t="s">
        <v>65</v>
      </c>
      <c r="Q29" s="17" t="s">
        <v>64</v>
      </c>
      <c r="R29" s="17" t="s">
        <v>64</v>
      </c>
      <c r="S29" s="17" t="s">
        <v>64</v>
      </c>
      <c r="T29" s="17" t="s">
        <v>137</v>
      </c>
      <c r="U29" s="17" t="s">
        <v>133</v>
      </c>
      <c r="V29" s="17">
        <v>1</v>
      </c>
      <c r="W29" s="17">
        <v>1</v>
      </c>
      <c r="X29" s="17">
        <v>1</v>
      </c>
      <c r="Y29" s="17">
        <v>3</v>
      </c>
      <c r="Z29" s="17">
        <f t="shared" si="4"/>
        <v>6</v>
      </c>
      <c r="AA29" s="17">
        <v>1</v>
      </c>
      <c r="AB29" s="17">
        <f t="shared" si="5"/>
        <v>6</v>
      </c>
      <c r="AC29" s="19" t="str">
        <f t="shared" si="6"/>
        <v>TOLERABLE</v>
      </c>
      <c r="AD29" s="2"/>
      <c r="AE29" s="2"/>
      <c r="AF29" s="3"/>
    </row>
    <row r="30" spans="1:32" s="4" customFormat="1" ht="229.5" customHeight="1" x14ac:dyDescent="0.35">
      <c r="A30" s="86"/>
      <c r="B30" s="17">
        <v>903</v>
      </c>
      <c r="C30" s="17" t="str">
        <f>IFERROR(VLOOKUP(B30,[3]PELIGROS!$B$7:$D$130,2,FALSE),"")</f>
        <v>Manipulación de residuos y desperdicios</v>
      </c>
      <c r="D30" s="17" t="str">
        <f>IFERROR(VLOOKUP(B30,[3]PELIGROS!$B$7:$D$130,3,FALSE),"")</f>
        <v>Exposición a agentes patógenos, enfermedades respiratorias y de la piel</v>
      </c>
      <c r="E30" s="17" t="s">
        <v>93</v>
      </c>
      <c r="F30" s="18" t="s">
        <v>98</v>
      </c>
      <c r="G30" s="17" t="s">
        <v>100</v>
      </c>
      <c r="H30" s="17">
        <v>1</v>
      </c>
      <c r="I30" s="17">
        <v>2</v>
      </c>
      <c r="J30" s="17">
        <v>2</v>
      </c>
      <c r="K30" s="17">
        <v>3</v>
      </c>
      <c r="L30" s="17">
        <f t="shared" si="2"/>
        <v>8</v>
      </c>
      <c r="M30" s="17">
        <v>2</v>
      </c>
      <c r="N30" s="17">
        <f t="shared" si="3"/>
        <v>16</v>
      </c>
      <c r="O30" s="19" t="str">
        <f t="shared" si="1"/>
        <v>MODERADO</v>
      </c>
      <c r="P30" s="20" t="s">
        <v>65</v>
      </c>
      <c r="Q30" s="17" t="s">
        <v>64</v>
      </c>
      <c r="R30" s="17" t="s">
        <v>64</v>
      </c>
      <c r="S30" s="17" t="s">
        <v>64</v>
      </c>
      <c r="T30" s="17" t="s">
        <v>137</v>
      </c>
      <c r="U30" s="17" t="s">
        <v>133</v>
      </c>
      <c r="V30" s="17">
        <v>1</v>
      </c>
      <c r="W30" s="17">
        <v>1</v>
      </c>
      <c r="X30" s="17">
        <v>1</v>
      </c>
      <c r="Y30" s="17">
        <v>3</v>
      </c>
      <c r="Z30" s="17">
        <f t="shared" si="4"/>
        <v>6</v>
      </c>
      <c r="AA30" s="17">
        <v>1</v>
      </c>
      <c r="AB30" s="17">
        <f t="shared" si="5"/>
        <v>6</v>
      </c>
      <c r="AC30" s="19" t="str">
        <f t="shared" si="6"/>
        <v>TOLERABLE</v>
      </c>
      <c r="AD30" s="2"/>
      <c r="AE30" s="2"/>
      <c r="AF30" s="3"/>
    </row>
    <row r="31" spans="1:32" s="4" customFormat="1" ht="326" customHeight="1" x14ac:dyDescent="0.35">
      <c r="A31" s="86"/>
      <c r="B31" s="17">
        <v>908</v>
      </c>
      <c r="C31" s="17" t="str">
        <f>IFERROR(VLOOKUP(B31,[3]PELIGROS!$B$7:$D$130,2,FALSE),"")</f>
        <v>Virus SARS-CoV-2 (Virus que produce la enfermedad COVID-19)</v>
      </c>
      <c r="D31" s="17" t="str">
        <f>IFERROR(VLOOKUP(B31,[3]PELIGROS!$B$7:$D$130,3,FALSE),"")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1" s="17" t="s">
        <v>93</v>
      </c>
      <c r="F31" s="18" t="s">
        <v>98</v>
      </c>
      <c r="G31" s="17" t="s">
        <v>100</v>
      </c>
      <c r="H31" s="17">
        <v>1</v>
      </c>
      <c r="I31" s="17">
        <v>1</v>
      </c>
      <c r="J31" s="17">
        <v>1</v>
      </c>
      <c r="K31" s="17">
        <v>3</v>
      </c>
      <c r="L31" s="17">
        <f t="shared" ref="L31" si="13">H31+I31+J31+K31</f>
        <v>6</v>
      </c>
      <c r="M31" s="17">
        <v>3</v>
      </c>
      <c r="N31" s="17">
        <f t="shared" ref="N31" si="14">L31*M31</f>
        <v>18</v>
      </c>
      <c r="O31" s="19" t="str">
        <f t="shared" ref="O31" si="15">IF(N31&gt;=25,"INTOLERABLE",IF(N31&gt;=17,"IMPORTANTE",IF(N31&gt;=9,"MODERADO",IF(N31&gt;=5,"TOLERABLE","TRIVIAL"))))</f>
        <v>IMPORTANTE</v>
      </c>
      <c r="P31" s="20" t="s">
        <v>167</v>
      </c>
      <c r="Q31" s="17" t="s">
        <v>64</v>
      </c>
      <c r="R31" s="17" t="s">
        <v>64</v>
      </c>
      <c r="S31" s="17" t="s">
        <v>64</v>
      </c>
      <c r="T31" s="17" t="s">
        <v>123</v>
      </c>
      <c r="U31" s="17" t="s">
        <v>64</v>
      </c>
      <c r="V31" s="17">
        <v>1</v>
      </c>
      <c r="W31" s="17">
        <v>1</v>
      </c>
      <c r="X31" s="17">
        <v>1</v>
      </c>
      <c r="Y31" s="21">
        <v>3</v>
      </c>
      <c r="Z31" s="17">
        <f t="shared" ref="Z31" si="16">V31+W31+X31+Y31</f>
        <v>6</v>
      </c>
      <c r="AA31" s="17">
        <v>2</v>
      </c>
      <c r="AB31" s="17">
        <f t="shared" ref="AB31" si="17">Z31*AA31</f>
        <v>12</v>
      </c>
      <c r="AC31" s="19" t="str">
        <f t="shared" ref="AC31" si="18">IF(AB31&gt;=25,"INTOLERABLE",IF(AB31&gt;=17,"IMPORTANTE",IF(AB31&gt;=9,"MODERADO",IF(AB31&gt;=5,"TOLERABLE","TRIVIAL"))))</f>
        <v>MODERADO</v>
      </c>
      <c r="AD31" s="2"/>
      <c r="AE31" s="2"/>
      <c r="AF31" s="3"/>
    </row>
    <row r="32" spans="1:32" s="4" customFormat="1" ht="229.5" customHeight="1" x14ac:dyDescent="0.35">
      <c r="A32" s="48"/>
      <c r="B32" s="17">
        <v>1010</v>
      </c>
      <c r="C32" s="17" t="str">
        <f>IFERROR(VLOOKUP(B32,[3]PELIGROS!$B$7:$D$130,2,FALSE),"")</f>
        <v>Trabajos de Pie</v>
      </c>
      <c r="D32" s="17" t="str">
        <f>IFERROR(VLOOKUP(B32,[3]PELIGROS!$B$7:$D$130,3,FALSE),"")</f>
        <v xml:space="preserve">Trabajos de pie con tiempo prolongados, fatiga y tensión muscular, várices, daños en los tendones y ligamentos </v>
      </c>
      <c r="E32" s="17" t="s">
        <v>93</v>
      </c>
      <c r="F32" s="18" t="s">
        <v>99</v>
      </c>
      <c r="G32" s="17" t="s">
        <v>100</v>
      </c>
      <c r="H32" s="17">
        <v>1</v>
      </c>
      <c r="I32" s="17">
        <v>2</v>
      </c>
      <c r="J32" s="17">
        <v>2</v>
      </c>
      <c r="K32" s="17">
        <v>3</v>
      </c>
      <c r="L32" s="17">
        <f t="shared" si="2"/>
        <v>8</v>
      </c>
      <c r="M32" s="17">
        <v>2</v>
      </c>
      <c r="N32" s="17">
        <f t="shared" si="3"/>
        <v>16</v>
      </c>
      <c r="O32" s="19" t="str">
        <f t="shared" si="1"/>
        <v>MODERADO</v>
      </c>
      <c r="P32" s="20" t="s">
        <v>67</v>
      </c>
      <c r="Q32" s="17" t="s">
        <v>64</v>
      </c>
      <c r="R32" s="17" t="s">
        <v>64</v>
      </c>
      <c r="S32" s="17" t="s">
        <v>64</v>
      </c>
      <c r="T32" s="17" t="s">
        <v>126</v>
      </c>
      <c r="U32" s="17" t="s">
        <v>64</v>
      </c>
      <c r="V32" s="21">
        <v>1</v>
      </c>
      <c r="W32" s="21">
        <v>1</v>
      </c>
      <c r="X32" s="21">
        <v>1</v>
      </c>
      <c r="Y32" s="17">
        <v>3</v>
      </c>
      <c r="Z32" s="17">
        <f t="shared" si="4"/>
        <v>6</v>
      </c>
      <c r="AA32" s="21">
        <v>1</v>
      </c>
      <c r="AB32" s="17">
        <f t="shared" si="5"/>
        <v>6</v>
      </c>
      <c r="AC32" s="19" t="str">
        <f t="shared" si="6"/>
        <v>TOLERABLE</v>
      </c>
      <c r="AD32" s="2"/>
      <c r="AE32" s="2"/>
      <c r="AF32" s="3"/>
    </row>
    <row r="33" spans="1:32" s="4" customFormat="1" ht="229.5" customHeight="1" x14ac:dyDescent="0.35">
      <c r="A33" s="47" t="s">
        <v>150</v>
      </c>
      <c r="B33" s="17" t="s">
        <v>64</v>
      </c>
      <c r="C33" s="17" t="s">
        <v>151</v>
      </c>
      <c r="D33" s="17" t="s">
        <v>152</v>
      </c>
      <c r="E33" s="17" t="s">
        <v>93</v>
      </c>
      <c r="F33" s="18" t="s">
        <v>153</v>
      </c>
      <c r="G33" s="17" t="s">
        <v>83</v>
      </c>
      <c r="H33" s="17">
        <v>1</v>
      </c>
      <c r="I33" s="17">
        <v>2</v>
      </c>
      <c r="J33" s="17">
        <v>2</v>
      </c>
      <c r="K33" s="17">
        <v>2</v>
      </c>
      <c r="L33" s="17">
        <f t="shared" si="2"/>
        <v>7</v>
      </c>
      <c r="M33" s="17">
        <v>3</v>
      </c>
      <c r="N33" s="17">
        <f t="shared" si="3"/>
        <v>21</v>
      </c>
      <c r="O33" s="19" t="str">
        <f t="shared" si="1"/>
        <v>IMPORTANTE</v>
      </c>
      <c r="P33" s="20" t="s">
        <v>154</v>
      </c>
      <c r="Q33" s="17" t="s">
        <v>64</v>
      </c>
      <c r="R33" s="17" t="s">
        <v>64</v>
      </c>
      <c r="S33" s="17" t="s">
        <v>64</v>
      </c>
      <c r="T33" s="17" t="s">
        <v>155</v>
      </c>
      <c r="U33" s="17" t="s">
        <v>64</v>
      </c>
      <c r="V33" s="21">
        <v>1</v>
      </c>
      <c r="W33" s="21">
        <v>1</v>
      </c>
      <c r="X33" s="21">
        <v>1</v>
      </c>
      <c r="Y33" s="17">
        <v>1</v>
      </c>
      <c r="Z33" s="17">
        <f t="shared" si="4"/>
        <v>4</v>
      </c>
      <c r="AA33" s="21">
        <v>3</v>
      </c>
      <c r="AB33" s="17">
        <f t="shared" si="5"/>
        <v>12</v>
      </c>
      <c r="AC33" s="19" t="str">
        <f t="shared" si="6"/>
        <v>MODERADO</v>
      </c>
      <c r="AD33" s="2"/>
      <c r="AE33" s="2"/>
      <c r="AF33" s="3"/>
    </row>
    <row r="34" spans="1:32" s="4" customFormat="1" ht="229.5" customHeight="1" x14ac:dyDescent="0.35">
      <c r="A34" s="48"/>
      <c r="B34" s="17" t="s">
        <v>64</v>
      </c>
      <c r="C34" s="17" t="s">
        <v>156</v>
      </c>
      <c r="D34" s="17" t="s">
        <v>157</v>
      </c>
      <c r="E34" s="21" t="s">
        <v>93</v>
      </c>
      <c r="F34" s="26" t="s">
        <v>158</v>
      </c>
      <c r="G34" s="21" t="s">
        <v>83</v>
      </c>
      <c r="H34" s="21">
        <v>1</v>
      </c>
      <c r="I34" s="21">
        <v>2</v>
      </c>
      <c r="J34" s="21">
        <v>2</v>
      </c>
      <c r="K34" s="21">
        <v>2</v>
      </c>
      <c r="L34" s="21">
        <f t="shared" si="2"/>
        <v>7</v>
      </c>
      <c r="M34" s="21">
        <v>3</v>
      </c>
      <c r="N34" s="21">
        <f t="shared" si="3"/>
        <v>21</v>
      </c>
      <c r="O34" s="19" t="str">
        <f t="shared" si="1"/>
        <v>IMPORTANTE</v>
      </c>
      <c r="P34" s="20" t="s">
        <v>154</v>
      </c>
      <c r="Q34" s="17" t="s">
        <v>64</v>
      </c>
      <c r="R34" s="17" t="s">
        <v>64</v>
      </c>
      <c r="S34" s="17" t="s">
        <v>64</v>
      </c>
      <c r="T34" s="17" t="s">
        <v>159</v>
      </c>
      <c r="U34" s="17" t="s">
        <v>64</v>
      </c>
      <c r="V34" s="21">
        <v>1</v>
      </c>
      <c r="W34" s="21">
        <v>1</v>
      </c>
      <c r="X34" s="21">
        <v>1</v>
      </c>
      <c r="Y34" s="21">
        <v>1</v>
      </c>
      <c r="Z34" s="21">
        <f t="shared" si="4"/>
        <v>4</v>
      </c>
      <c r="AA34" s="21">
        <v>3</v>
      </c>
      <c r="AB34" s="21">
        <f t="shared" si="5"/>
        <v>12</v>
      </c>
      <c r="AC34" s="19" t="str">
        <f t="shared" si="6"/>
        <v>MODERADO</v>
      </c>
      <c r="AD34" s="2"/>
      <c r="AE34" s="2"/>
      <c r="AF34" s="3"/>
    </row>
    <row r="35" spans="1:32" ht="229.5" customHeight="1" x14ac:dyDescent="0.35">
      <c r="A35" s="90" t="s">
        <v>78</v>
      </c>
      <c r="B35" s="17" t="s">
        <v>64</v>
      </c>
      <c r="C35" s="17" t="s">
        <v>79</v>
      </c>
      <c r="D35" s="17" t="s">
        <v>80</v>
      </c>
      <c r="E35" s="25" t="s">
        <v>81</v>
      </c>
      <c r="F35" s="91" t="s">
        <v>82</v>
      </c>
      <c r="G35" s="32" t="s">
        <v>83</v>
      </c>
      <c r="H35" s="21">
        <v>1</v>
      </c>
      <c r="I35" s="21">
        <v>1</v>
      </c>
      <c r="J35" s="21">
        <v>1</v>
      </c>
      <c r="K35" s="17">
        <v>3</v>
      </c>
      <c r="L35" s="21">
        <f t="shared" ref="L35:L38" si="19">H35+I35+J35+K35</f>
        <v>6</v>
      </c>
      <c r="M35" s="21">
        <v>3</v>
      </c>
      <c r="N35" s="21">
        <f t="shared" ref="N35:N38" si="20">L35*M35</f>
        <v>18</v>
      </c>
      <c r="O35" s="19" t="str">
        <f t="shared" ref="O35:O38" si="21">IF(N35&gt;=25,"INTOLERABLE",IF(N35&gt;=17,"IMPORTANTE",IF(N35&gt;=9,"MODERADO",IF(N35&gt;=5,"TOLERABLE","TRIVIAL"))))</f>
        <v>IMPORTANTE</v>
      </c>
      <c r="P35" s="20" t="s">
        <v>84</v>
      </c>
      <c r="Q35" s="20" t="s">
        <v>64</v>
      </c>
      <c r="R35" s="20" t="s">
        <v>64</v>
      </c>
      <c r="S35" s="20" t="s">
        <v>109</v>
      </c>
      <c r="T35" s="17" t="s">
        <v>130</v>
      </c>
      <c r="U35" s="17" t="s">
        <v>133</v>
      </c>
      <c r="V35" s="21">
        <v>1</v>
      </c>
      <c r="W35" s="21">
        <v>1</v>
      </c>
      <c r="X35" s="21">
        <v>1</v>
      </c>
      <c r="Y35" s="21">
        <v>1</v>
      </c>
      <c r="Z35" s="21">
        <f t="shared" ref="Z35:Z38" si="22">V35+W35+X35+Y35</f>
        <v>4</v>
      </c>
      <c r="AA35" s="21">
        <v>2</v>
      </c>
      <c r="AB35" s="21">
        <f t="shared" ref="AB35:AB38" si="23">Z35*AA35</f>
        <v>8</v>
      </c>
      <c r="AC35" s="19" t="str">
        <f t="shared" ref="AC35:AC38" si="24">IF(AB35&gt;=25,"INTOLERABLE",IF(AB35&gt;=17,"IMPORTANTE",IF(AB35&gt;=9,"MODERADO",IF(AB35&gt;=5,"TOLERABLE","TRIVIAL"))))</f>
        <v>TOLERABLE</v>
      </c>
    </row>
    <row r="36" spans="1:32" ht="229.5" customHeight="1" x14ac:dyDescent="0.35">
      <c r="A36" s="90"/>
      <c r="B36" s="17">
        <v>1200</v>
      </c>
      <c r="C36" s="17" t="str">
        <f>IFERROR(VLOOKUP(B36,[3]PELIGROS!$B$7:$D$130,2,FALSE),"")</f>
        <v>Lluvia intensa</v>
      </c>
      <c r="D36" s="17" t="str">
        <f>IFERROR(VLOOKUP(B36,[3]PELIGROS!$B$7:$D$130,3,FALSE),"")</f>
        <v>Inundación, resbalones, colisión, resfríos.</v>
      </c>
      <c r="E36" s="47" t="s">
        <v>101</v>
      </c>
      <c r="F36" s="91"/>
      <c r="G36" s="17" t="s">
        <v>83</v>
      </c>
      <c r="H36" s="21">
        <v>1</v>
      </c>
      <c r="I36" s="21">
        <v>2</v>
      </c>
      <c r="J36" s="21">
        <v>2</v>
      </c>
      <c r="K36" s="17">
        <v>1</v>
      </c>
      <c r="L36" s="21">
        <f t="shared" si="19"/>
        <v>6</v>
      </c>
      <c r="M36" s="21">
        <v>1</v>
      </c>
      <c r="N36" s="21">
        <f t="shared" si="20"/>
        <v>6</v>
      </c>
      <c r="O36" s="19" t="str">
        <f t="shared" si="21"/>
        <v>TOLERABLE</v>
      </c>
      <c r="P36" s="20" t="s">
        <v>65</v>
      </c>
      <c r="Q36" s="20" t="s">
        <v>64</v>
      </c>
      <c r="R36" s="20" t="s">
        <v>64</v>
      </c>
      <c r="S36" s="20" t="s">
        <v>64</v>
      </c>
      <c r="T36" s="17" t="s">
        <v>146</v>
      </c>
      <c r="U36" s="17" t="s">
        <v>147</v>
      </c>
      <c r="V36" s="21">
        <v>1</v>
      </c>
      <c r="W36" s="21">
        <v>1</v>
      </c>
      <c r="X36" s="21">
        <v>1</v>
      </c>
      <c r="Y36" s="21">
        <v>2</v>
      </c>
      <c r="Z36" s="21">
        <f t="shared" si="22"/>
        <v>5</v>
      </c>
      <c r="AA36" s="21">
        <v>1</v>
      </c>
      <c r="AB36" s="21">
        <f t="shared" si="23"/>
        <v>5</v>
      </c>
      <c r="AC36" s="19" t="str">
        <f t="shared" si="24"/>
        <v>TOLERABLE</v>
      </c>
    </row>
    <row r="37" spans="1:32" s="30" customFormat="1" ht="229.5" customHeight="1" x14ac:dyDescent="0.3">
      <c r="A37" s="90"/>
      <c r="B37" s="17">
        <v>1202</v>
      </c>
      <c r="C37" s="17" t="str">
        <f>IFERROR(VLOOKUP(B37,[3]PELIGROS!$B$7:$D$130,2,FALSE),"")</f>
        <v>Tormenta Eléctrica</v>
      </c>
      <c r="D37" s="17" t="str">
        <f>IFERROR(VLOOKUP(B37,[3]PELIGROS!$B$7:$D$130,3,FALSE),"")</f>
        <v>Exposición a descarga eléctrica, electrización, electrocución, incendios</v>
      </c>
      <c r="E37" s="48"/>
      <c r="F37" s="91"/>
      <c r="G37" s="17" t="s">
        <v>83</v>
      </c>
      <c r="H37" s="21">
        <v>1</v>
      </c>
      <c r="I37" s="21">
        <v>2</v>
      </c>
      <c r="J37" s="21">
        <v>2</v>
      </c>
      <c r="K37" s="17">
        <v>1</v>
      </c>
      <c r="L37" s="17">
        <f t="shared" si="19"/>
        <v>6</v>
      </c>
      <c r="M37" s="21">
        <v>3</v>
      </c>
      <c r="N37" s="17">
        <f t="shared" si="20"/>
        <v>18</v>
      </c>
      <c r="O37" s="19" t="str">
        <f t="shared" si="21"/>
        <v>IMPORTANTE</v>
      </c>
      <c r="P37" s="20" t="s">
        <v>65</v>
      </c>
      <c r="Q37" s="20" t="s">
        <v>64</v>
      </c>
      <c r="R37" s="17" t="s">
        <v>64</v>
      </c>
      <c r="S37" s="17" t="s">
        <v>110</v>
      </c>
      <c r="T37" s="17" t="s">
        <v>131</v>
      </c>
      <c r="U37" s="17" t="s">
        <v>148</v>
      </c>
      <c r="V37" s="17">
        <v>1</v>
      </c>
      <c r="W37" s="17">
        <v>1</v>
      </c>
      <c r="X37" s="17">
        <v>1</v>
      </c>
      <c r="Y37" s="17">
        <v>1</v>
      </c>
      <c r="Z37" s="17">
        <f t="shared" si="22"/>
        <v>4</v>
      </c>
      <c r="AA37" s="17">
        <v>2</v>
      </c>
      <c r="AB37" s="17">
        <f t="shared" si="23"/>
        <v>8</v>
      </c>
      <c r="AC37" s="19" t="str">
        <f t="shared" si="24"/>
        <v>TOLERABLE</v>
      </c>
    </row>
    <row r="38" spans="1:32" s="30" customFormat="1" ht="229.5" customHeight="1" x14ac:dyDescent="0.3">
      <c r="A38" s="90"/>
      <c r="B38" s="17">
        <v>1203</v>
      </c>
      <c r="C38" s="17" t="str">
        <f>IFERROR(VLOOKUP(B38,[3]PELIGROS!$B$7:$D$130,2,FALSE),"")</f>
        <v>Sismos</v>
      </c>
      <c r="D38" s="17" t="str">
        <f>IFERROR(VLOOKUP(B38,[3]PELIGROS!$B$7:$D$130,3,FALSE),"")</f>
        <v>Caída del personal/colapso de estructuras, golpes, aplastamiento, muerte</v>
      </c>
      <c r="E38" s="17" t="s">
        <v>81</v>
      </c>
      <c r="F38" s="91"/>
      <c r="G38" s="17" t="s">
        <v>83</v>
      </c>
      <c r="H38" s="21">
        <v>1</v>
      </c>
      <c r="I38" s="21">
        <v>2</v>
      </c>
      <c r="J38" s="21">
        <v>2</v>
      </c>
      <c r="K38" s="17">
        <v>1</v>
      </c>
      <c r="L38" s="17">
        <f t="shared" si="19"/>
        <v>6</v>
      </c>
      <c r="M38" s="21">
        <v>3</v>
      </c>
      <c r="N38" s="17">
        <f t="shared" si="20"/>
        <v>18</v>
      </c>
      <c r="O38" s="19" t="str">
        <f t="shared" si="21"/>
        <v>IMPORTANTE</v>
      </c>
      <c r="P38" s="20" t="s">
        <v>65</v>
      </c>
      <c r="Q38" s="20" t="s">
        <v>64</v>
      </c>
      <c r="R38" s="17" t="s">
        <v>64</v>
      </c>
      <c r="S38" s="17" t="s">
        <v>64</v>
      </c>
      <c r="T38" s="17" t="s">
        <v>131</v>
      </c>
      <c r="U38" s="17" t="s">
        <v>149</v>
      </c>
      <c r="V38" s="21">
        <v>1</v>
      </c>
      <c r="W38" s="21">
        <v>1</v>
      </c>
      <c r="X38" s="21">
        <v>1</v>
      </c>
      <c r="Y38" s="17">
        <v>1</v>
      </c>
      <c r="Z38" s="17">
        <f t="shared" si="22"/>
        <v>4</v>
      </c>
      <c r="AA38" s="21">
        <v>2</v>
      </c>
      <c r="AB38" s="17">
        <f t="shared" si="23"/>
        <v>8</v>
      </c>
      <c r="AC38" s="19" t="str">
        <f t="shared" si="24"/>
        <v>TOLERABLE</v>
      </c>
    </row>
    <row r="39" spans="1:32" s="7" customFormat="1" ht="34" customHeight="1" x14ac:dyDescent="0.3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27"/>
      <c r="T39" s="27"/>
      <c r="U39" s="28"/>
      <c r="V39" s="29"/>
      <c r="W39" s="29"/>
      <c r="X39" s="29"/>
      <c r="Y39" s="29"/>
      <c r="Z39" s="29"/>
      <c r="AA39" s="29"/>
      <c r="AB39" s="29"/>
      <c r="AC39" s="29"/>
    </row>
    <row r="40" spans="1:32" ht="111.5" customHeight="1" x14ac:dyDescent="0.35">
      <c r="A40" s="88" t="s">
        <v>85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30"/>
      <c r="V40" s="31"/>
      <c r="W40" s="31"/>
      <c r="X40" s="31"/>
      <c r="Y40" s="31"/>
      <c r="Z40" s="31"/>
      <c r="AA40" s="31"/>
      <c r="AB40" s="31"/>
      <c r="AC40" s="31"/>
    </row>
    <row r="41" spans="1:32" x14ac:dyDescent="0.35">
      <c r="K41" s="8"/>
      <c r="N41" s="4"/>
      <c r="AC41" s="4"/>
    </row>
    <row r="42" spans="1:32" s="34" customFormat="1" ht="41.5" customHeight="1" x14ac:dyDescent="0.5">
      <c r="C42" s="74" t="s">
        <v>23</v>
      </c>
      <c r="D42" s="74" t="s">
        <v>24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89" t="s">
        <v>23</v>
      </c>
      <c r="S42" s="89" t="s">
        <v>25</v>
      </c>
      <c r="T42" s="89" t="s">
        <v>26</v>
      </c>
      <c r="Y42" s="70" t="s">
        <v>26</v>
      </c>
      <c r="Z42" s="71"/>
      <c r="AA42" s="71"/>
      <c r="AB42" s="71"/>
      <c r="AC42" s="72"/>
    </row>
    <row r="43" spans="1:32" s="34" customFormat="1" ht="45" customHeight="1" x14ac:dyDescent="0.5">
      <c r="A43" s="41"/>
      <c r="B43" s="41"/>
      <c r="C43" s="74"/>
      <c r="D43" s="42" t="s">
        <v>27</v>
      </c>
      <c r="E43" s="74" t="s">
        <v>28</v>
      </c>
      <c r="F43" s="74"/>
      <c r="G43" s="74"/>
      <c r="H43" s="74"/>
      <c r="I43" s="74"/>
      <c r="J43" s="92" t="s">
        <v>29</v>
      </c>
      <c r="K43" s="93"/>
      <c r="L43" s="93"/>
      <c r="M43" s="93"/>
      <c r="N43" s="94"/>
      <c r="O43" s="74" t="s">
        <v>30</v>
      </c>
      <c r="P43" s="74"/>
      <c r="R43" s="89"/>
      <c r="S43" s="89"/>
      <c r="T43" s="89"/>
      <c r="U43" s="41"/>
      <c r="Y43" s="73" t="s">
        <v>31</v>
      </c>
      <c r="Z43" s="73"/>
      <c r="AA43" s="73" t="s">
        <v>32</v>
      </c>
      <c r="AB43" s="73"/>
      <c r="AC43" s="36" t="s">
        <v>33</v>
      </c>
    </row>
    <row r="44" spans="1:32" s="34" customFormat="1" ht="38.5" customHeight="1" x14ac:dyDescent="0.5">
      <c r="A44" s="33"/>
      <c r="B44" s="33"/>
      <c r="C44" s="62">
        <v>1</v>
      </c>
      <c r="D44" s="69" t="s">
        <v>34</v>
      </c>
      <c r="E44" s="53" t="s">
        <v>35</v>
      </c>
      <c r="F44" s="53"/>
      <c r="G44" s="53"/>
      <c r="H44" s="53"/>
      <c r="I44" s="53"/>
      <c r="J44" s="54" t="s">
        <v>36</v>
      </c>
      <c r="K44" s="55"/>
      <c r="L44" s="55"/>
      <c r="M44" s="55"/>
      <c r="N44" s="56"/>
      <c r="O44" s="60" t="s">
        <v>37</v>
      </c>
      <c r="P44" s="61"/>
      <c r="R44" s="62">
        <v>1</v>
      </c>
      <c r="S44" s="53" t="s">
        <v>38</v>
      </c>
      <c r="T44" s="35" t="s">
        <v>39</v>
      </c>
      <c r="U44" s="33"/>
      <c r="V44" s="78" t="s">
        <v>24</v>
      </c>
      <c r="W44" s="73" t="s">
        <v>40</v>
      </c>
      <c r="X44" s="73"/>
      <c r="Y44" s="80" t="s">
        <v>41</v>
      </c>
      <c r="Z44" s="80"/>
      <c r="AA44" s="80" t="s">
        <v>86</v>
      </c>
      <c r="AB44" s="80"/>
      <c r="AC44" s="98" t="s">
        <v>87</v>
      </c>
    </row>
    <row r="45" spans="1:32" s="34" customFormat="1" ht="38.5" customHeight="1" x14ac:dyDescent="0.5">
      <c r="A45" s="33"/>
      <c r="B45" s="33"/>
      <c r="C45" s="62"/>
      <c r="D45" s="69"/>
      <c r="E45" s="53"/>
      <c r="F45" s="53"/>
      <c r="G45" s="53"/>
      <c r="H45" s="53"/>
      <c r="I45" s="53"/>
      <c r="J45" s="57"/>
      <c r="K45" s="58"/>
      <c r="L45" s="58"/>
      <c r="M45" s="58"/>
      <c r="N45" s="59"/>
      <c r="O45" s="60" t="s">
        <v>42</v>
      </c>
      <c r="P45" s="61"/>
      <c r="R45" s="62"/>
      <c r="S45" s="53"/>
      <c r="T45" s="35" t="s">
        <v>43</v>
      </c>
      <c r="U45" s="33"/>
      <c r="V45" s="78"/>
      <c r="W45" s="73"/>
      <c r="X45" s="73"/>
      <c r="Y45" s="80"/>
      <c r="Z45" s="80"/>
      <c r="AA45" s="80"/>
      <c r="AB45" s="80"/>
      <c r="AC45" s="99"/>
      <c r="AD45" s="37"/>
    </row>
    <row r="46" spans="1:32" s="34" customFormat="1" ht="53.5" customHeight="1" x14ac:dyDescent="0.5">
      <c r="A46" s="33"/>
      <c r="B46" s="33"/>
      <c r="C46" s="62">
        <v>2</v>
      </c>
      <c r="D46" s="69" t="s">
        <v>44</v>
      </c>
      <c r="E46" s="53" t="s">
        <v>45</v>
      </c>
      <c r="F46" s="53"/>
      <c r="G46" s="53"/>
      <c r="H46" s="53"/>
      <c r="I46" s="53"/>
      <c r="J46" s="54" t="s">
        <v>46</v>
      </c>
      <c r="K46" s="55"/>
      <c r="L46" s="55"/>
      <c r="M46" s="55"/>
      <c r="N46" s="56"/>
      <c r="O46" s="60" t="s">
        <v>47</v>
      </c>
      <c r="P46" s="61"/>
      <c r="R46" s="62">
        <v>2</v>
      </c>
      <c r="S46" s="53" t="s">
        <v>48</v>
      </c>
      <c r="T46" s="35" t="s">
        <v>49</v>
      </c>
      <c r="U46" s="33"/>
      <c r="V46" s="78"/>
      <c r="W46" s="73" t="s">
        <v>50</v>
      </c>
      <c r="X46" s="73"/>
      <c r="Y46" s="80" t="s">
        <v>88</v>
      </c>
      <c r="Z46" s="80"/>
      <c r="AA46" s="79" t="s">
        <v>51</v>
      </c>
      <c r="AB46" s="79"/>
      <c r="AC46" s="76" t="s">
        <v>89</v>
      </c>
    </row>
    <row r="47" spans="1:32" s="34" customFormat="1" ht="38.5" customHeight="1" x14ac:dyDescent="0.5">
      <c r="A47" s="33"/>
      <c r="B47" s="33"/>
      <c r="C47" s="62"/>
      <c r="D47" s="69"/>
      <c r="E47" s="53"/>
      <c r="F47" s="53"/>
      <c r="G47" s="53"/>
      <c r="H47" s="53"/>
      <c r="I47" s="53"/>
      <c r="J47" s="57"/>
      <c r="K47" s="58"/>
      <c r="L47" s="58"/>
      <c r="M47" s="58"/>
      <c r="N47" s="59"/>
      <c r="O47" s="60" t="s">
        <v>52</v>
      </c>
      <c r="P47" s="61"/>
      <c r="R47" s="62"/>
      <c r="S47" s="53"/>
      <c r="T47" s="35" t="s">
        <v>53</v>
      </c>
      <c r="U47" s="33"/>
      <c r="V47" s="78"/>
      <c r="W47" s="73"/>
      <c r="X47" s="73"/>
      <c r="Y47" s="80"/>
      <c r="Z47" s="80"/>
      <c r="AA47" s="79"/>
      <c r="AB47" s="79"/>
      <c r="AC47" s="77"/>
    </row>
    <row r="48" spans="1:32" s="34" customFormat="1" ht="38.5" customHeight="1" x14ac:dyDescent="0.5">
      <c r="A48" s="33"/>
      <c r="B48" s="33"/>
      <c r="C48" s="62">
        <v>3</v>
      </c>
      <c r="D48" s="69" t="s">
        <v>54</v>
      </c>
      <c r="E48" s="53" t="s">
        <v>55</v>
      </c>
      <c r="F48" s="53"/>
      <c r="G48" s="53"/>
      <c r="H48" s="53"/>
      <c r="I48" s="53"/>
      <c r="J48" s="54" t="s">
        <v>56</v>
      </c>
      <c r="K48" s="55"/>
      <c r="L48" s="55"/>
      <c r="M48" s="55"/>
      <c r="N48" s="56"/>
      <c r="O48" s="60" t="s">
        <v>57</v>
      </c>
      <c r="P48" s="61"/>
      <c r="R48" s="62">
        <v>3</v>
      </c>
      <c r="S48" s="53" t="s">
        <v>58</v>
      </c>
      <c r="T48" s="35" t="s">
        <v>59</v>
      </c>
      <c r="U48" s="33"/>
      <c r="V48" s="78"/>
      <c r="W48" s="73" t="s">
        <v>60</v>
      </c>
      <c r="X48" s="73"/>
      <c r="Y48" s="79" t="s">
        <v>51</v>
      </c>
      <c r="Z48" s="79"/>
      <c r="AA48" s="75" t="s">
        <v>90</v>
      </c>
      <c r="AB48" s="75"/>
      <c r="AC48" s="76" t="s">
        <v>91</v>
      </c>
    </row>
    <row r="49" spans="1:30" s="34" customFormat="1" ht="38.5" customHeight="1" x14ac:dyDescent="0.5">
      <c r="A49" s="33"/>
      <c r="B49" s="33"/>
      <c r="C49" s="62"/>
      <c r="D49" s="69" t="s">
        <v>61</v>
      </c>
      <c r="E49" s="53"/>
      <c r="F49" s="53"/>
      <c r="G49" s="53"/>
      <c r="H49" s="53"/>
      <c r="I49" s="53"/>
      <c r="J49" s="57"/>
      <c r="K49" s="58"/>
      <c r="L49" s="58"/>
      <c r="M49" s="58"/>
      <c r="N49" s="59"/>
      <c r="O49" s="60" t="s">
        <v>62</v>
      </c>
      <c r="P49" s="61"/>
      <c r="R49" s="62"/>
      <c r="S49" s="53"/>
      <c r="T49" s="35" t="s">
        <v>63</v>
      </c>
      <c r="U49" s="33"/>
      <c r="V49" s="78"/>
      <c r="W49" s="73"/>
      <c r="X49" s="73"/>
      <c r="Y49" s="79"/>
      <c r="Z49" s="79"/>
      <c r="AA49" s="75"/>
      <c r="AB49" s="75"/>
      <c r="AC49" s="77"/>
    </row>
    <row r="50" spans="1:30" ht="14.5" customHeight="1" x14ac:dyDescent="0.35">
      <c r="A50" s="9"/>
      <c r="B50" s="2"/>
      <c r="C50" s="2"/>
      <c r="D50" s="2"/>
      <c r="E50" s="9"/>
      <c r="F50" s="9"/>
      <c r="H50" s="9"/>
      <c r="I50" s="9"/>
      <c r="J50" s="9"/>
      <c r="K50" s="9"/>
      <c r="L50" s="9"/>
      <c r="M50" s="9"/>
      <c r="N50" s="9"/>
      <c r="O50" s="10"/>
      <c r="P50" s="11"/>
      <c r="R50" s="9"/>
      <c r="S50" s="12"/>
      <c r="T50" s="9"/>
      <c r="U50" s="2"/>
      <c r="V50" s="9"/>
      <c r="W50" s="9"/>
      <c r="X50" s="9"/>
      <c r="Y50" s="9"/>
      <c r="Z50" s="9"/>
      <c r="AA50" s="9"/>
      <c r="AB50" s="9"/>
      <c r="AC50" s="10"/>
    </row>
    <row r="51" spans="1:30" x14ac:dyDescent="0.35">
      <c r="N51" s="4"/>
      <c r="T51" s="1"/>
      <c r="U51" s="5"/>
      <c r="V51" s="1"/>
      <c r="AC51" s="4"/>
      <c r="AD51" s="4"/>
    </row>
    <row r="52" spans="1:30" ht="11.15" customHeight="1" x14ac:dyDescent="0.35">
      <c r="N52" s="4"/>
      <c r="AC52" s="4"/>
    </row>
    <row r="53" spans="1:30" hidden="1" x14ac:dyDescent="0.35">
      <c r="K53" s="8"/>
      <c r="N53" s="4"/>
      <c r="AC53" s="4"/>
    </row>
    <row r="54" spans="1:30" hidden="1" x14ac:dyDescent="0.35">
      <c r="K54" s="8"/>
      <c r="N54" s="4"/>
      <c r="AC54" s="4"/>
    </row>
    <row r="55" spans="1:30" hidden="1" x14ac:dyDescent="0.35">
      <c r="K55" s="8"/>
      <c r="N55" s="4"/>
      <c r="AC55" s="4"/>
    </row>
    <row r="56" spans="1:30" hidden="1" x14ac:dyDescent="0.35">
      <c r="K56" s="8"/>
      <c r="N56" s="4"/>
      <c r="AC56" s="4"/>
    </row>
    <row r="57" spans="1:30" ht="144" customHeight="1" x14ac:dyDescent="0.45">
      <c r="C57" s="124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6"/>
      <c r="P57" s="38"/>
      <c r="Q57" s="124"/>
      <c r="R57" s="125"/>
      <c r="S57" s="125"/>
      <c r="T57" s="126"/>
      <c r="U57" s="63">
        <v>45680</v>
      </c>
      <c r="V57" s="64"/>
      <c r="W57" s="65"/>
      <c r="AC57" s="4"/>
    </row>
    <row r="58" spans="1:30" ht="108" customHeight="1" x14ac:dyDescent="0.35">
      <c r="C58" s="121" t="s">
        <v>122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3"/>
      <c r="P58" s="39" t="s">
        <v>114</v>
      </c>
      <c r="Q58" s="121" t="s">
        <v>121</v>
      </c>
      <c r="R58" s="122"/>
      <c r="S58" s="122"/>
      <c r="T58" s="123"/>
      <c r="U58" s="66"/>
      <c r="V58" s="67"/>
      <c r="W58" s="68"/>
      <c r="AC58" s="4"/>
    </row>
    <row r="59" spans="1:30" ht="22.5" x14ac:dyDescent="0.35">
      <c r="C59" s="49" t="s">
        <v>68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0" t="s">
        <v>119</v>
      </c>
      <c r="Q59" s="45" t="s">
        <v>120</v>
      </c>
      <c r="R59" s="45"/>
      <c r="S59" s="45"/>
      <c r="T59" s="46"/>
      <c r="U59" s="50" t="s">
        <v>92</v>
      </c>
      <c r="V59" s="51"/>
      <c r="W59" s="52"/>
    </row>
  </sheetData>
  <mergeCells count="86">
    <mergeCell ref="C58:O58"/>
    <mergeCell ref="C57:O57"/>
    <mergeCell ref="Q58:T58"/>
    <mergeCell ref="Q57:T57"/>
    <mergeCell ref="S46:S47"/>
    <mergeCell ref="J48:N49"/>
    <mergeCell ref="C44:C45"/>
    <mergeCell ref="D44:D45"/>
    <mergeCell ref="O44:P44"/>
    <mergeCell ref="C48:C49"/>
    <mergeCell ref="D48:D49"/>
    <mergeCell ref="E48:I49"/>
    <mergeCell ref="A4:B4"/>
    <mergeCell ref="C4:K4"/>
    <mergeCell ref="L4:O4"/>
    <mergeCell ref="P4:S4"/>
    <mergeCell ref="T4:U4"/>
    <mergeCell ref="V1:Z1"/>
    <mergeCell ref="AA1:AC1"/>
    <mergeCell ref="V2:Z2"/>
    <mergeCell ref="AA2:AC2"/>
    <mergeCell ref="A3:B3"/>
    <mergeCell ref="C3:AC3"/>
    <mergeCell ref="A1:B2"/>
    <mergeCell ref="C1:U2"/>
    <mergeCell ref="V4:AC4"/>
    <mergeCell ref="AC44:AC45"/>
    <mergeCell ref="O45:P45"/>
    <mergeCell ref="Q5:U5"/>
    <mergeCell ref="V5:AC5"/>
    <mergeCell ref="H5:O5"/>
    <mergeCell ref="P5:P6"/>
    <mergeCell ref="R42:R43"/>
    <mergeCell ref="S42:S43"/>
    <mergeCell ref="R44:R45"/>
    <mergeCell ref="S44:S45"/>
    <mergeCell ref="W44:X45"/>
    <mergeCell ref="Y44:Z45"/>
    <mergeCell ref="AA44:AB45"/>
    <mergeCell ref="E44:I45"/>
    <mergeCell ref="J44:N45"/>
    <mergeCell ref="A5:D5"/>
    <mergeCell ref="F5:F6"/>
    <mergeCell ref="G5:G6"/>
    <mergeCell ref="C42:C43"/>
    <mergeCell ref="A7:A18"/>
    <mergeCell ref="A39:R39"/>
    <mergeCell ref="A40:T40"/>
    <mergeCell ref="D42:P42"/>
    <mergeCell ref="T42:T43"/>
    <mergeCell ref="A19:A25"/>
    <mergeCell ref="A26:A32"/>
    <mergeCell ref="A35:A38"/>
    <mergeCell ref="F35:F38"/>
    <mergeCell ref="E43:I43"/>
    <mergeCell ref="J43:N43"/>
    <mergeCell ref="Y42:AC42"/>
    <mergeCell ref="Y43:Z43"/>
    <mergeCell ref="AA43:AB43"/>
    <mergeCell ref="O43:P43"/>
    <mergeCell ref="AA48:AB49"/>
    <mergeCell ref="AC48:AC49"/>
    <mergeCell ref="V44:V49"/>
    <mergeCell ref="AA46:AB47"/>
    <mergeCell ref="W46:X47"/>
    <mergeCell ref="AC46:AC47"/>
    <mergeCell ref="Y46:Z47"/>
    <mergeCell ref="S48:S49"/>
    <mergeCell ref="W48:X49"/>
    <mergeCell ref="Y48:Z49"/>
    <mergeCell ref="Q59:T59"/>
    <mergeCell ref="E36:E37"/>
    <mergeCell ref="A33:A34"/>
    <mergeCell ref="C59:O59"/>
    <mergeCell ref="U59:W59"/>
    <mergeCell ref="E46:I47"/>
    <mergeCell ref="J46:N47"/>
    <mergeCell ref="O46:P46"/>
    <mergeCell ref="O49:P49"/>
    <mergeCell ref="O48:P48"/>
    <mergeCell ref="R48:R49"/>
    <mergeCell ref="R46:R47"/>
    <mergeCell ref="O47:P47"/>
    <mergeCell ref="U57:W58"/>
    <mergeCell ref="C46:C47"/>
    <mergeCell ref="D46:D47"/>
  </mergeCells>
  <conditionalFormatting sqref="O7:O38 AC7:AC38">
    <cfRule type="containsText" dxfId="4" priority="1" operator="containsText" text="TRIVIAL">
      <formula>NOT(ISERROR(SEARCH("TRIVIAL",O7)))</formula>
    </cfRule>
    <cfRule type="containsText" dxfId="3" priority="2" operator="containsText" text="INTOLERABLE">
      <formula>NOT(ISERROR(SEARCH("INTOLERABLE",O7)))</formula>
    </cfRule>
    <cfRule type="containsText" dxfId="2" priority="3" operator="containsText" text="IMPORTANTE">
      <formula>NOT(ISERROR(SEARCH("IMPORTANTE",O7)))</formula>
    </cfRule>
    <cfRule type="containsText" dxfId="1" priority="4" operator="containsText" text="MODERADO">
      <formula>NOT(ISERROR(SEARCH("MODERADO",O7)))</formula>
    </cfRule>
    <cfRule type="containsText" dxfId="0" priority="5" operator="containsText" text="TOLERABLE">
      <formula>NOT(ISERROR(SEARCH("TOLERABLE",O7)))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14" fitToWidth="2" fitToHeight="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OPERADOR FERTIRRIEGO</vt:lpstr>
      <vt:lpstr>'OPERADOR FERTIRRIEGO'!Área_de_impresión</vt:lpstr>
      <vt:lpstr>'OPERADOR FERTIRRIEGO'!Títulos_a_imprimir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2021-09-14T16:04:42Z</cp:lastPrinted>
  <dcterms:created xsi:type="dcterms:W3CDTF">2020-04-10T16:19:29Z</dcterms:created>
  <dcterms:modified xsi:type="dcterms:W3CDTF">2025-02-06T02:03:07Z</dcterms:modified>
</cp:coreProperties>
</file>